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rzag0002\LEGAL\Mobilisis_nabava\02 DoN_ izgradnja poslovnog - proizvodnog objekta\DoN 2017 09 04\02 Pitanja\STC\"/>
    </mc:Choice>
  </mc:AlternateContent>
  <bookViews>
    <workbookView xWindow="0" yWindow="0" windowWidth="18570" windowHeight="4980" tabRatio="798" activeTab="9"/>
  </bookViews>
  <sheets>
    <sheet name="REKAPITULACIJA" sheetId="1" r:id="rId1"/>
    <sheet name="G-O naslovnica" sheetId="2" r:id="rId2"/>
    <sheet name="G-O radovi" sheetId="25" r:id="rId3"/>
    <sheet name="Dizala - teh. opis" sheetId="4" r:id="rId4"/>
    <sheet name="ViK" sheetId="5" r:id="rId5"/>
    <sheet name="Zemljani+Okoliš" sheetId="6" r:id="rId6"/>
    <sheet name="ELE - naslovnica" sheetId="7" r:id="rId7"/>
    <sheet name="ELE - rekap" sheetId="22" r:id="rId8"/>
    <sheet name="ELE - troškovnik" sheetId="9" r:id="rId9"/>
    <sheet name="STROJARSTVO" sheetId="23" r:id="rId10"/>
    <sheet name="PLIN" sheetId="24" r:id="rId11"/>
  </sheets>
  <definedNames>
    <definedName name="_GoBack" localSheetId="1">'G-O naslovnica'!#REF!</definedName>
    <definedName name="Excel_BuiltIn_Print_Area_1_1">'Zemljani+Okoliš'!$A$9:$G$137</definedName>
    <definedName name="_xlnm.Print_Area" localSheetId="3">'Dizala - teh. opis'!$A$1:$G$133</definedName>
    <definedName name="_xlnm.Print_Area" localSheetId="6">'ELE - naslovnica'!$A$1:$G$177</definedName>
    <definedName name="_xlnm.Print_Area" localSheetId="8">'ELE - troškovnik'!$A$1:$F$1921</definedName>
    <definedName name="_xlnm.Print_Area" localSheetId="1">'G-O naslovnica'!$A$1:$G$47</definedName>
    <definedName name="_xlnm.Print_Area" localSheetId="2">'G-O radovi'!$A$1:$F$2399</definedName>
    <definedName name="_xlnm.Print_Area" localSheetId="10">PLIN!$A$1:$F$110</definedName>
    <definedName name="_xlnm.Print_Area" localSheetId="0">REKAPITULACIJA!$A$1:$F$48</definedName>
    <definedName name="_xlnm.Print_Area" localSheetId="9">STROJARSTVO!$A$1:$F$450</definedName>
    <definedName name="_xlnm.Print_Area" localSheetId="4">ViK!$A$1:$F$541</definedName>
    <definedName name="_xlnm.Print_Area" localSheetId="5">'Zemljani+Okoliš'!$A$1:$G$200</definedName>
    <definedName name="_xlnm.Print_Titles" localSheetId="3">'Dizala - teh. opis'!$1:$4</definedName>
    <definedName name="_xlnm.Print_Titles" localSheetId="8">'ELE - troškovnik'!$1:$2</definedName>
    <definedName name="_xlnm.Print_Titles" localSheetId="1">'G-O naslovnica'!#REF!</definedName>
    <definedName name="_xlnm.Print_Titles" localSheetId="2">'G-O radovi'!$1:$4</definedName>
    <definedName name="_xlnm.Print_Titles" localSheetId="10">PLIN!$1:$5</definedName>
    <definedName name="_xlnm.Print_Titles" localSheetId="9">STROJARSTVO!$1:$4</definedName>
    <definedName name="_xlnm.Print_Titles" localSheetId="4">ViK!$1:$4</definedName>
    <definedName name="_xlnm.Print_Titles" localSheetId="5">'Zemljani+Okoliš'!$1:$7</definedName>
  </definedNames>
  <calcPr calcId="152511"/>
  <fileRecoveryPr autoRecover="0"/>
</workbook>
</file>

<file path=xl/calcChain.xml><?xml version="1.0" encoding="utf-8"?>
<calcChain xmlns="http://schemas.openxmlformats.org/spreadsheetml/2006/main">
  <c r="F109" i="24" l="1"/>
  <c r="F1869" i="9" l="1"/>
  <c r="F1867" i="9"/>
  <c r="F1865" i="9"/>
  <c r="F1863" i="9"/>
  <c r="F1861" i="9"/>
  <c r="F1859" i="9"/>
  <c r="F1857" i="9"/>
  <c r="F1855" i="9"/>
  <c r="F1853" i="9"/>
  <c r="F1851" i="9"/>
  <c r="F1849" i="9"/>
  <c r="F1847" i="9"/>
  <c r="F1845" i="9"/>
  <c r="F1843" i="9"/>
  <c r="F1841" i="9"/>
  <c r="F1839" i="9"/>
  <c r="F1544" i="9"/>
  <c r="F1509" i="9"/>
  <c r="F1494" i="9"/>
  <c r="F1152" i="9"/>
  <c r="F1142" i="9"/>
  <c r="F1141" i="9"/>
  <c r="F1090" i="9"/>
  <c r="F1088" i="9"/>
  <c r="F1040" i="9"/>
  <c r="F1037" i="9"/>
  <c r="F976" i="9"/>
  <c r="F973" i="9"/>
  <c r="F970" i="9"/>
  <c r="F946" i="9"/>
  <c r="F710" i="9"/>
  <c r="F702" i="9"/>
  <c r="F676" i="9"/>
  <c r="F533" i="9"/>
  <c r="F523" i="9"/>
  <c r="F522" i="9"/>
  <c r="F329" i="23" l="1"/>
  <c r="F1476" i="9" l="1"/>
  <c r="F1474" i="9"/>
  <c r="F1472" i="9"/>
  <c r="F1470" i="9"/>
  <c r="F1468" i="9"/>
  <c r="F2035" i="25" l="1"/>
  <c r="F1955" i="25"/>
  <c r="F1956" i="25"/>
  <c r="F1957" i="25"/>
  <c r="F1958" i="25"/>
  <c r="F1959" i="25"/>
  <c r="F1960" i="25"/>
  <c r="F1961" i="25"/>
  <c r="F1962" i="25"/>
  <c r="F1963" i="25"/>
  <c r="F698" i="25" l="1"/>
  <c r="F601" i="25"/>
  <c r="F2397" i="25" l="1"/>
  <c r="F2396" i="25"/>
  <c r="F2395" i="25"/>
  <c r="F2394" i="25"/>
  <c r="F2393" i="25"/>
  <c r="F2392" i="25"/>
  <c r="F2387" i="25"/>
  <c r="F2386" i="25"/>
  <c r="F2385" i="25"/>
  <c r="F2384" i="25"/>
  <c r="F2383" i="25"/>
  <c r="F2382" i="25"/>
  <c r="F2381" i="25"/>
  <c r="B2377" i="25"/>
  <c r="F2376" i="25"/>
  <c r="F2372" i="25"/>
  <c r="F2371" i="25"/>
  <c r="F2370" i="25"/>
  <c r="F2369" i="25"/>
  <c r="F2368" i="25"/>
  <c r="F2367" i="25"/>
  <c r="F2366" i="25"/>
  <c r="F2365" i="25"/>
  <c r="F2364" i="25"/>
  <c r="F2363" i="25"/>
  <c r="F2362" i="25"/>
  <c r="F2361" i="25"/>
  <c r="F2360" i="25"/>
  <c r="F2359" i="25"/>
  <c r="F2358" i="25"/>
  <c r="F2357" i="25"/>
  <c r="B2353" i="25"/>
  <c r="B2351" i="25"/>
  <c r="F2349" i="25"/>
  <c r="F2345" i="25"/>
  <c r="F2344" i="25"/>
  <c r="F2343" i="25"/>
  <c r="F2342" i="25"/>
  <c r="F2340" i="25"/>
  <c r="F2339" i="25"/>
  <c r="F2338" i="25"/>
  <c r="F2337" i="25"/>
  <c r="F2336" i="25"/>
  <c r="F2335" i="25"/>
  <c r="F2334" i="25"/>
  <c r="F2333" i="25"/>
  <c r="F2329" i="25"/>
  <c r="F2328" i="25"/>
  <c r="F2327" i="25"/>
  <c r="F2326" i="25"/>
  <c r="F2325" i="25"/>
  <c r="F2324" i="25"/>
  <c r="F2323" i="25"/>
  <c r="F2322" i="25"/>
  <c r="F2321" i="25"/>
  <c r="F2320" i="25"/>
  <c r="F2319" i="25"/>
  <c r="F2318" i="25"/>
  <c r="F2317" i="25"/>
  <c r="F2316" i="25"/>
  <c r="F2315" i="25"/>
  <c r="F2314" i="25"/>
  <c r="F2313" i="25"/>
  <c r="F2312" i="25"/>
  <c r="F2311" i="25"/>
  <c r="F2310" i="25"/>
  <c r="F2309" i="25"/>
  <c r="F2308" i="25"/>
  <c r="F2307" i="25"/>
  <c r="F2306" i="25"/>
  <c r="D2305" i="25"/>
  <c r="F2305" i="25" s="1"/>
  <c r="F2304" i="25"/>
  <c r="F2303" i="25"/>
  <c r="F2302" i="25"/>
  <c r="D2301" i="25"/>
  <c r="F2301" i="25" s="1"/>
  <c r="F2300" i="25"/>
  <c r="F2299" i="25"/>
  <c r="F2298" i="25"/>
  <c r="F2297" i="25"/>
  <c r="F2296" i="25"/>
  <c r="F2295" i="25"/>
  <c r="F2294" i="25"/>
  <c r="F2293" i="25"/>
  <c r="F2292" i="25"/>
  <c r="F2291" i="25"/>
  <c r="F2290" i="25"/>
  <c r="F2289" i="25"/>
  <c r="F2288" i="25"/>
  <c r="F2287" i="25"/>
  <c r="F2286" i="25"/>
  <c r="F2285" i="25"/>
  <c r="F2284" i="25"/>
  <c r="F2283" i="25"/>
  <c r="F2282" i="25"/>
  <c r="F2281" i="25"/>
  <c r="F2280" i="25"/>
  <c r="F2279" i="25"/>
  <c r="F2278" i="25"/>
  <c r="F2277" i="25"/>
  <c r="F2276" i="25"/>
  <c r="F2275" i="25"/>
  <c r="F2274" i="25"/>
  <c r="F2273" i="25"/>
  <c r="F2272" i="25"/>
  <c r="F2271" i="25"/>
  <c r="F2270" i="25"/>
  <c r="F2269" i="25"/>
  <c r="F2268" i="25"/>
  <c r="F2267" i="25"/>
  <c r="F2266" i="25"/>
  <c r="F2265" i="25"/>
  <c r="F2264" i="25"/>
  <c r="F2263" i="25"/>
  <c r="F2262" i="25"/>
  <c r="D2260" i="25"/>
  <c r="F2260" i="25" s="1"/>
  <c r="F2259" i="25"/>
  <c r="F2258" i="25"/>
  <c r="F2257" i="25"/>
  <c r="F2256" i="25"/>
  <c r="F2255" i="25"/>
  <c r="D2254" i="25"/>
  <c r="F2254" i="25" s="1"/>
  <c r="D2253" i="25"/>
  <c r="F2253" i="25" s="1"/>
  <c r="F2252" i="25"/>
  <c r="F2251" i="25"/>
  <c r="F2250" i="25"/>
  <c r="F2249" i="25"/>
  <c r="F2248" i="25"/>
  <c r="F2247" i="25"/>
  <c r="D2246" i="25"/>
  <c r="F2246" i="25" s="1"/>
  <c r="D2245" i="25"/>
  <c r="F2245" i="25" s="1"/>
  <c r="D2244" i="25"/>
  <c r="F2244" i="25" s="1"/>
  <c r="F2243" i="25"/>
  <c r="F2242" i="25"/>
  <c r="F2241" i="25"/>
  <c r="F2240" i="25"/>
  <c r="F2239" i="25"/>
  <c r="F2238" i="25"/>
  <c r="F2203" i="25"/>
  <c r="F2202" i="25"/>
  <c r="F2201" i="25"/>
  <c r="F2200" i="25"/>
  <c r="F2199" i="25"/>
  <c r="F2198" i="25"/>
  <c r="F2181" i="25"/>
  <c r="F2180" i="25"/>
  <c r="F2179" i="25"/>
  <c r="F2178" i="25"/>
  <c r="F2177" i="25"/>
  <c r="F2173" i="25"/>
  <c r="F2172" i="25"/>
  <c r="F2171" i="25"/>
  <c r="F2170" i="25"/>
  <c r="F2169" i="25"/>
  <c r="F2168" i="25"/>
  <c r="F2167" i="25"/>
  <c r="F2166" i="25"/>
  <c r="F2163" i="25"/>
  <c r="F2162" i="25"/>
  <c r="F2161" i="25"/>
  <c r="F2160" i="25"/>
  <c r="F2159" i="25"/>
  <c r="F2139" i="25"/>
  <c r="F2138" i="25"/>
  <c r="F2137" i="25"/>
  <c r="F2133" i="25"/>
  <c r="F2132" i="25"/>
  <c r="F2131" i="25"/>
  <c r="F2130" i="25"/>
  <c r="F2129" i="25"/>
  <c r="F2128" i="25"/>
  <c r="F2127" i="25"/>
  <c r="F2126" i="25"/>
  <c r="F2125" i="25"/>
  <c r="F2124" i="25"/>
  <c r="F2123" i="25"/>
  <c r="F2122" i="25"/>
  <c r="F2121" i="25"/>
  <c r="F2120" i="25"/>
  <c r="F2119" i="25"/>
  <c r="F2118" i="25"/>
  <c r="F2117" i="25"/>
  <c r="F2116" i="25"/>
  <c r="F2115" i="25"/>
  <c r="F2114" i="25"/>
  <c r="F2113" i="25"/>
  <c r="F2112" i="25"/>
  <c r="F2111" i="25"/>
  <c r="F2110" i="25"/>
  <c r="F2109" i="25"/>
  <c r="F2108" i="25"/>
  <c r="F2107" i="25"/>
  <c r="F2106" i="25"/>
  <c r="F2105" i="25"/>
  <c r="F2104" i="25"/>
  <c r="F2103" i="25"/>
  <c r="F2100" i="25"/>
  <c r="F2099" i="25"/>
  <c r="F2098" i="25"/>
  <c r="F2097" i="25"/>
  <c r="F2096" i="25"/>
  <c r="F2095" i="25"/>
  <c r="F2094" i="25"/>
  <c r="F2093" i="25"/>
  <c r="F2092" i="25"/>
  <c r="F2091" i="25"/>
  <c r="F2090" i="25"/>
  <c r="F2089" i="25"/>
  <c r="F2088" i="25"/>
  <c r="F2087" i="25"/>
  <c r="F2086" i="25"/>
  <c r="F2085" i="25"/>
  <c r="F2084" i="25"/>
  <c r="F2083" i="25"/>
  <c r="F2082" i="25"/>
  <c r="F2081" i="25"/>
  <c r="F2080" i="25"/>
  <c r="F2079" i="25"/>
  <c r="F2078" i="25"/>
  <c r="F2077" i="25"/>
  <c r="F2076" i="25"/>
  <c r="F2075" i="25"/>
  <c r="F2045" i="25"/>
  <c r="F2044" i="25"/>
  <c r="F2043" i="25"/>
  <c r="F2042" i="25"/>
  <c r="F2041" i="25"/>
  <c r="F2040" i="25"/>
  <c r="F2039" i="25"/>
  <c r="F2038" i="25"/>
  <c r="F2037" i="25"/>
  <c r="F2036" i="25"/>
  <c r="F2034" i="25"/>
  <c r="F2033" i="25"/>
  <c r="F2032" i="25"/>
  <c r="F2031" i="25"/>
  <c r="F2030" i="25"/>
  <c r="F2029" i="25"/>
  <c r="F2028" i="25"/>
  <c r="F2027" i="25"/>
  <c r="F2026" i="25"/>
  <c r="F2025" i="25"/>
  <c r="F2024" i="25"/>
  <c r="F2023" i="25"/>
  <c r="F2022" i="25"/>
  <c r="F2021" i="25"/>
  <c r="F2020" i="25"/>
  <c r="F2019" i="25"/>
  <c r="F2018" i="25"/>
  <c r="D2017" i="25"/>
  <c r="F2017" i="25" s="1"/>
  <c r="F2016" i="25"/>
  <c r="F2015" i="25"/>
  <c r="F2014" i="25"/>
  <c r="F2013" i="25"/>
  <c r="F2012" i="25"/>
  <c r="F1975" i="25"/>
  <c r="F1973" i="25"/>
  <c r="F1972" i="25"/>
  <c r="F1971" i="25"/>
  <c r="F1970" i="25"/>
  <c r="F1969" i="25"/>
  <c r="F1968" i="25"/>
  <c r="F1967" i="25"/>
  <c r="F1965" i="25"/>
  <c r="F1964" i="25"/>
  <c r="F1954" i="25"/>
  <c r="F1953" i="25"/>
  <c r="F1952" i="25"/>
  <c r="F1951" i="25"/>
  <c r="F1950" i="25"/>
  <c r="F1949" i="25"/>
  <c r="F1948" i="25"/>
  <c r="F1947" i="25"/>
  <c r="F1946" i="25"/>
  <c r="F1945" i="25"/>
  <c r="F1944" i="25"/>
  <c r="F1943" i="25"/>
  <c r="F1939" i="25"/>
  <c r="F1938" i="25"/>
  <c r="F1937" i="25"/>
  <c r="F1936" i="25"/>
  <c r="F1935" i="25"/>
  <c r="F1934" i="25"/>
  <c r="F1933" i="25"/>
  <c r="F1932" i="25"/>
  <c r="F1931" i="25"/>
  <c r="F1930" i="25"/>
  <c r="F1929" i="25"/>
  <c r="F1928" i="25"/>
  <c r="F1927" i="25"/>
  <c r="F1926" i="25"/>
  <c r="F1925" i="25"/>
  <c r="F1924" i="25"/>
  <c r="F1923" i="25"/>
  <c r="F1922" i="25"/>
  <c r="F1921" i="25"/>
  <c r="F1920" i="25"/>
  <c r="F1919" i="25"/>
  <c r="F1918" i="25"/>
  <c r="F1917" i="25"/>
  <c r="F1914" i="25"/>
  <c r="D1913" i="25"/>
  <c r="F1913" i="25" s="1"/>
  <c r="F1912" i="25"/>
  <c r="F1911" i="25"/>
  <c r="F1910" i="25"/>
  <c r="F1909" i="25"/>
  <c r="F1908" i="25"/>
  <c r="F1907" i="25"/>
  <c r="F1906" i="25"/>
  <c r="F1905" i="25"/>
  <c r="F1904" i="25"/>
  <c r="F1903" i="25"/>
  <c r="F1902" i="25"/>
  <c r="F1901" i="25"/>
  <c r="F1900" i="25"/>
  <c r="F1899" i="25"/>
  <c r="F1898" i="25"/>
  <c r="F1897" i="25"/>
  <c r="F1896" i="25"/>
  <c r="F1895" i="25"/>
  <c r="F1894" i="25"/>
  <c r="F1893" i="25"/>
  <c r="F1892" i="25"/>
  <c r="F1891" i="25"/>
  <c r="F1890" i="25"/>
  <c r="F1889" i="25"/>
  <c r="F1888" i="25"/>
  <c r="F1887" i="25"/>
  <c r="F1886" i="25"/>
  <c r="F1885" i="25"/>
  <c r="F1884" i="25"/>
  <c r="F1883" i="25"/>
  <c r="F1882" i="25"/>
  <c r="F1881" i="25"/>
  <c r="F1880" i="25"/>
  <c r="F1879" i="25"/>
  <c r="F1878" i="25"/>
  <c r="F1877" i="25"/>
  <c r="F1876" i="25"/>
  <c r="F1875" i="25"/>
  <c r="F1874" i="25"/>
  <c r="F1873" i="25"/>
  <c r="F1872" i="25"/>
  <c r="F1871" i="25"/>
  <c r="F1870" i="25"/>
  <c r="F1869" i="25"/>
  <c r="F1868" i="25"/>
  <c r="F1867" i="25"/>
  <c r="F1866" i="25"/>
  <c r="F1865" i="25"/>
  <c r="F1864" i="25"/>
  <c r="F1863" i="25"/>
  <c r="F1862" i="25"/>
  <c r="F1861" i="25"/>
  <c r="F1860" i="25"/>
  <c r="F1859" i="25"/>
  <c r="F1858" i="25"/>
  <c r="F1857" i="25"/>
  <c r="F1856" i="25"/>
  <c r="F1855" i="25"/>
  <c r="F1854" i="25"/>
  <c r="F1853" i="25"/>
  <c r="F1852" i="25"/>
  <c r="F1851" i="25"/>
  <c r="F1850" i="25"/>
  <c r="F1849" i="25"/>
  <c r="F1848" i="25"/>
  <c r="F1847" i="25"/>
  <c r="F1846" i="25"/>
  <c r="F1845" i="25"/>
  <c r="F1844" i="25"/>
  <c r="F1843" i="25"/>
  <c r="F1842" i="25"/>
  <c r="F1841" i="25"/>
  <c r="F1840" i="25"/>
  <c r="F1839" i="25"/>
  <c r="F1838" i="25"/>
  <c r="F1837" i="25"/>
  <c r="F1836" i="25"/>
  <c r="F1835" i="25"/>
  <c r="F1834" i="25"/>
  <c r="F1833" i="25"/>
  <c r="F1832" i="25"/>
  <c r="F1831" i="25"/>
  <c r="F1830" i="25"/>
  <c r="F1829" i="25"/>
  <c r="F1828" i="25"/>
  <c r="F1827" i="25"/>
  <c r="F1826" i="25"/>
  <c r="F1825" i="25"/>
  <c r="F1824" i="25"/>
  <c r="F1823" i="25"/>
  <c r="F1822" i="25"/>
  <c r="F1821" i="25"/>
  <c r="F1820" i="25"/>
  <c r="F1819" i="25"/>
  <c r="F1818" i="25"/>
  <c r="F1817" i="25"/>
  <c r="F1816" i="25"/>
  <c r="F1815" i="25"/>
  <c r="F1814" i="25"/>
  <c r="F1813" i="25"/>
  <c r="F1812" i="25"/>
  <c r="F1811" i="25"/>
  <c r="F1810" i="25"/>
  <c r="F1809" i="25"/>
  <c r="F1808" i="25"/>
  <c r="F1807" i="25"/>
  <c r="F1806" i="25"/>
  <c r="F1805" i="25"/>
  <c r="F1804" i="25"/>
  <c r="F1803" i="25"/>
  <c r="F1802" i="25"/>
  <c r="F1801" i="25"/>
  <c r="F1800" i="25"/>
  <c r="F1799" i="25"/>
  <c r="F1798" i="25"/>
  <c r="F1797" i="25"/>
  <c r="F1796" i="25"/>
  <c r="F1795" i="25"/>
  <c r="F1794" i="25"/>
  <c r="F1793" i="25"/>
  <c r="F1792" i="25"/>
  <c r="F1791" i="25"/>
  <c r="F1790" i="25"/>
  <c r="F1789" i="25"/>
  <c r="F1788" i="25"/>
  <c r="F1787" i="25"/>
  <c r="F1786" i="25"/>
  <c r="F1785" i="25"/>
  <c r="F1784" i="25"/>
  <c r="F1783" i="25"/>
  <c r="F1782" i="25"/>
  <c r="F1781" i="25"/>
  <c r="F1780" i="25"/>
  <c r="F1779" i="25"/>
  <c r="F1778" i="25"/>
  <c r="F1777" i="25"/>
  <c r="F1776" i="25"/>
  <c r="F1775" i="25"/>
  <c r="F1774" i="25"/>
  <c r="F1773" i="25"/>
  <c r="F1772" i="25"/>
  <c r="F1771" i="25"/>
  <c r="F1770" i="25"/>
  <c r="F1769" i="25"/>
  <c r="F1768" i="25"/>
  <c r="F1767" i="25"/>
  <c r="F1766" i="25"/>
  <c r="F1765" i="25"/>
  <c r="F1764" i="25"/>
  <c r="F1763" i="25"/>
  <c r="F1762" i="25"/>
  <c r="F1761" i="25"/>
  <c r="F1760" i="25"/>
  <c r="F1759" i="25"/>
  <c r="F1758" i="25"/>
  <c r="F1757" i="25"/>
  <c r="F1756" i="25"/>
  <c r="F1755" i="25"/>
  <c r="F1754" i="25"/>
  <c r="F1753" i="25"/>
  <c r="F1752" i="25"/>
  <c r="F1751" i="25"/>
  <c r="F1750" i="25"/>
  <c r="F1749" i="25"/>
  <c r="F1748" i="25"/>
  <c r="F1747" i="25"/>
  <c r="F1746" i="25"/>
  <c r="F1745" i="25"/>
  <c r="F1744" i="25"/>
  <c r="F1743" i="25"/>
  <c r="F1742" i="25"/>
  <c r="F1741" i="25"/>
  <c r="F1740" i="25"/>
  <c r="F1739" i="25"/>
  <c r="F1738" i="25"/>
  <c r="F1737" i="25"/>
  <c r="F1736" i="25"/>
  <c r="F1735" i="25"/>
  <c r="F1734" i="25"/>
  <c r="F1733" i="25"/>
  <c r="F1732" i="25"/>
  <c r="F1731" i="25"/>
  <c r="F1730" i="25"/>
  <c r="F1729" i="25"/>
  <c r="F1728" i="25"/>
  <c r="F1727" i="25"/>
  <c r="F1726" i="25"/>
  <c r="F1725" i="25"/>
  <c r="F1724" i="25"/>
  <c r="F1723" i="25"/>
  <c r="F1722" i="25"/>
  <c r="F1721" i="25"/>
  <c r="F1720" i="25"/>
  <c r="F1719" i="25"/>
  <c r="F1718" i="25"/>
  <c r="F1717" i="25"/>
  <c r="F1716" i="25"/>
  <c r="F1715" i="25"/>
  <c r="F1714" i="25"/>
  <c r="F1713" i="25"/>
  <c r="F1712" i="25"/>
  <c r="F1711" i="25"/>
  <c r="F1710" i="25"/>
  <c r="F1709" i="25"/>
  <c r="F1708" i="25"/>
  <c r="F1707" i="25"/>
  <c r="F1706" i="25"/>
  <c r="F1705" i="25"/>
  <c r="B1603" i="25"/>
  <c r="F1598" i="25"/>
  <c r="F1597" i="25"/>
  <c r="F1596" i="25"/>
  <c r="F1595" i="25"/>
  <c r="F1594" i="25"/>
  <c r="F1593" i="25"/>
  <c r="F1592" i="25"/>
  <c r="F1591" i="25"/>
  <c r="F1590" i="25"/>
  <c r="F1589" i="25"/>
  <c r="F1588" i="25"/>
  <c r="F1587" i="25"/>
  <c r="F1586" i="25"/>
  <c r="F1585" i="25"/>
  <c r="F1584" i="25"/>
  <c r="F1583" i="25"/>
  <c r="F1582" i="25"/>
  <c r="F1581" i="25"/>
  <c r="F1580" i="25"/>
  <c r="F1579" i="25"/>
  <c r="F1578" i="25"/>
  <c r="F1577" i="25"/>
  <c r="F1576" i="25"/>
  <c r="F1575" i="25"/>
  <c r="F1574" i="25"/>
  <c r="F1503" i="25"/>
  <c r="F1502" i="25"/>
  <c r="F1501" i="25"/>
  <c r="F1500" i="25"/>
  <c r="F1499" i="25"/>
  <c r="F1498" i="25"/>
  <c r="F1497" i="25"/>
  <c r="F1496" i="25"/>
  <c r="F1495" i="25"/>
  <c r="F1494" i="25"/>
  <c r="F1493" i="25"/>
  <c r="F1492" i="25"/>
  <c r="F1491" i="25"/>
  <c r="D1490" i="25"/>
  <c r="F1490" i="25" s="1"/>
  <c r="F1489" i="25"/>
  <c r="D1488" i="25"/>
  <c r="F1488" i="25" s="1"/>
  <c r="F1487" i="25"/>
  <c r="F1486" i="25"/>
  <c r="F1485" i="25"/>
  <c r="F1484" i="25"/>
  <c r="F1483" i="25"/>
  <c r="F1482" i="25"/>
  <c r="F1481" i="25"/>
  <c r="F1480" i="25"/>
  <c r="F1479" i="25"/>
  <c r="F1478" i="25"/>
  <c r="F1475" i="25"/>
  <c r="F1474" i="25"/>
  <c r="F1473" i="25"/>
  <c r="F1472" i="25"/>
  <c r="F1471" i="25"/>
  <c r="F1470" i="25"/>
  <c r="F1425" i="25"/>
  <c r="F1424" i="25"/>
  <c r="F1423" i="25"/>
  <c r="F1420" i="25"/>
  <c r="F1419" i="25"/>
  <c r="F1418" i="25"/>
  <c r="F1417" i="25"/>
  <c r="F1416" i="25"/>
  <c r="F1415" i="25"/>
  <c r="F1414" i="25"/>
  <c r="F1413" i="25"/>
  <c r="F1409" i="25"/>
  <c r="F1408" i="25"/>
  <c r="F1407" i="25"/>
  <c r="F1406" i="25"/>
  <c r="F1405" i="25"/>
  <c r="F1404" i="25"/>
  <c r="F1403" i="25"/>
  <c r="F1402" i="25"/>
  <c r="F1401" i="25"/>
  <c r="F1400" i="25"/>
  <c r="F1399" i="25"/>
  <c r="F1398" i="25"/>
  <c r="F1397" i="25"/>
  <c r="F1396" i="25"/>
  <c r="F1395" i="25"/>
  <c r="F1394" i="25"/>
  <c r="F1393" i="25"/>
  <c r="F1392" i="25"/>
  <c r="F1391" i="25"/>
  <c r="F1390" i="25"/>
  <c r="F1389" i="25"/>
  <c r="F1388" i="25"/>
  <c r="F1387" i="25"/>
  <c r="F1386" i="25"/>
  <c r="F1385" i="25"/>
  <c r="F1384" i="25"/>
  <c r="F1383" i="25"/>
  <c r="F1382" i="25"/>
  <c r="F1381" i="25"/>
  <c r="F1380" i="25"/>
  <c r="F1379" i="25"/>
  <c r="F1378" i="25"/>
  <c r="F1377" i="25"/>
  <c r="F1376" i="25"/>
  <c r="F1375" i="25"/>
  <c r="F1374" i="25"/>
  <c r="F1373" i="25"/>
  <c r="F1372" i="25"/>
  <c r="F1371" i="25"/>
  <c r="F1370" i="25"/>
  <c r="F1369" i="25"/>
  <c r="F1368" i="25"/>
  <c r="F1367" i="25"/>
  <c r="F1366" i="25"/>
  <c r="F1365" i="25"/>
  <c r="F1364" i="25"/>
  <c r="F1363" i="25"/>
  <c r="F1362" i="25"/>
  <c r="F1361" i="25"/>
  <c r="F1360" i="25"/>
  <c r="F1359" i="25"/>
  <c r="F1358" i="25"/>
  <c r="F1357" i="25"/>
  <c r="F1356" i="25"/>
  <c r="F1355" i="25"/>
  <c r="F1354" i="25"/>
  <c r="F1353" i="25"/>
  <c r="F1352" i="25"/>
  <c r="F1351" i="25"/>
  <c r="F1350" i="25"/>
  <c r="F1349" i="25"/>
  <c r="F1348" i="25"/>
  <c r="F1347" i="25"/>
  <c r="F1343" i="25"/>
  <c r="F1342" i="25"/>
  <c r="F1341" i="25"/>
  <c r="F1340" i="25"/>
  <c r="D1339" i="25"/>
  <c r="D2261" i="25" s="1"/>
  <c r="F2261" i="25" s="1"/>
  <c r="F1338" i="25"/>
  <c r="F1337" i="25"/>
  <c r="F1336" i="25"/>
  <c r="F1335" i="25"/>
  <c r="F1334" i="25"/>
  <c r="F1333" i="25"/>
  <c r="F1332" i="25"/>
  <c r="F1331" i="25"/>
  <c r="F1330" i="25"/>
  <c r="F1329" i="25"/>
  <c r="F1328" i="25"/>
  <c r="F1327" i="25"/>
  <c r="F1326" i="25"/>
  <c r="F1325" i="25"/>
  <c r="F1324" i="25"/>
  <c r="F1323" i="25"/>
  <c r="F1322" i="25"/>
  <c r="F1321" i="25"/>
  <c r="F1320" i="25"/>
  <c r="F1319" i="25"/>
  <c r="F1318" i="25"/>
  <c r="F1317" i="25"/>
  <c r="F1316" i="25"/>
  <c r="F1315" i="25"/>
  <c r="F1314" i="25"/>
  <c r="F1313" i="25"/>
  <c r="F1312" i="25"/>
  <c r="F1311" i="25"/>
  <c r="F1310" i="25"/>
  <c r="F1309" i="25"/>
  <c r="F1308" i="25"/>
  <c r="F1307" i="25"/>
  <c r="F1306" i="25"/>
  <c r="F1305" i="25"/>
  <c r="F1304" i="25"/>
  <c r="F1303" i="25"/>
  <c r="F1302" i="25"/>
  <c r="F1301" i="25"/>
  <c r="F1300" i="25"/>
  <c r="F1299" i="25"/>
  <c r="F1298" i="25"/>
  <c r="F1297" i="25"/>
  <c r="F1296" i="25"/>
  <c r="F1295" i="25"/>
  <c r="F1294" i="25"/>
  <c r="F1293" i="25"/>
  <c r="F1292" i="25"/>
  <c r="F1291" i="25"/>
  <c r="F1290" i="25"/>
  <c r="F1289" i="25"/>
  <c r="F1288" i="25"/>
  <c r="F1287" i="25"/>
  <c r="F1286" i="25"/>
  <c r="F1285" i="25"/>
  <c r="F1284" i="25"/>
  <c r="F1283" i="25"/>
  <c r="F1282" i="25"/>
  <c r="F1281" i="25"/>
  <c r="F1280" i="25"/>
  <c r="F1279" i="25"/>
  <c r="F1278" i="25"/>
  <c r="F1277" i="25"/>
  <c r="F1276" i="25"/>
  <c r="F1275" i="25"/>
  <c r="F1274" i="25"/>
  <c r="F1273" i="25"/>
  <c r="F1272" i="25"/>
  <c r="D1219" i="25"/>
  <c r="F1219" i="25" s="1"/>
  <c r="F1215" i="25"/>
  <c r="F1208" i="25"/>
  <c r="F1207" i="25"/>
  <c r="F1206" i="25"/>
  <c r="F1205" i="25"/>
  <c r="D1204" i="25"/>
  <c r="F1204" i="25" s="1"/>
  <c r="F1203" i="25"/>
  <c r="F1202" i="25"/>
  <c r="F1201" i="25"/>
  <c r="D1200" i="25"/>
  <c r="F1200" i="25" s="1"/>
  <c r="D1199" i="25"/>
  <c r="F1199" i="25" s="1"/>
  <c r="D1198" i="25"/>
  <c r="F1198" i="25" s="1"/>
  <c r="D1197" i="25"/>
  <c r="F1197" i="25" s="1"/>
  <c r="F1196" i="25"/>
  <c r="F1195" i="25"/>
  <c r="F1194" i="25"/>
  <c r="F1193" i="25"/>
  <c r="F1192" i="25"/>
  <c r="F1191" i="25"/>
  <c r="F1190" i="25"/>
  <c r="F1189" i="25"/>
  <c r="F1188" i="25"/>
  <c r="F1187" i="25"/>
  <c r="F1186" i="25"/>
  <c r="F1185" i="25"/>
  <c r="F1184" i="25"/>
  <c r="F1183" i="25"/>
  <c r="F1182" i="25"/>
  <c r="F1181" i="25"/>
  <c r="F1180" i="25"/>
  <c r="F1179" i="25"/>
  <c r="F1178" i="25"/>
  <c r="F1177" i="25"/>
  <c r="F1176" i="25"/>
  <c r="F1175" i="25"/>
  <c r="F1174" i="25"/>
  <c r="F1173" i="25"/>
  <c r="F1172" i="25"/>
  <c r="F1171" i="25"/>
  <c r="F1170" i="25"/>
  <c r="F1169" i="25"/>
  <c r="F1168" i="25"/>
  <c r="F1167" i="25"/>
  <c r="F1166" i="25"/>
  <c r="F1165" i="25"/>
  <c r="F1164" i="25"/>
  <c r="F1163" i="25"/>
  <c r="F1162" i="25"/>
  <c r="F1161" i="25"/>
  <c r="F1160" i="25"/>
  <c r="F1159" i="25"/>
  <c r="F1158" i="25"/>
  <c r="F1157" i="25"/>
  <c r="F1156" i="25"/>
  <c r="F1155" i="25"/>
  <c r="F1154" i="25"/>
  <c r="F1153" i="25"/>
  <c r="F1152" i="25"/>
  <c r="F1151" i="25"/>
  <c r="F1150" i="25"/>
  <c r="F1149" i="25"/>
  <c r="F1148" i="25"/>
  <c r="F1147" i="25"/>
  <c r="F1146" i="25"/>
  <c r="F1145" i="25"/>
  <c r="F1144" i="25"/>
  <c r="F1143" i="25"/>
  <c r="F1142" i="25"/>
  <c r="F1141" i="25"/>
  <c r="F1140" i="25"/>
  <c r="F1139" i="25"/>
  <c r="F1138" i="25"/>
  <c r="F1137" i="25"/>
  <c r="F1136" i="25"/>
  <c r="F1135" i="25"/>
  <c r="F1134" i="25"/>
  <c r="F1133" i="25"/>
  <c r="F1132" i="25"/>
  <c r="F1131" i="25"/>
  <c r="F1130" i="25"/>
  <c r="F1129" i="25"/>
  <c r="F1128" i="25"/>
  <c r="F1127" i="25"/>
  <c r="F1126" i="25"/>
  <c r="F1125" i="25"/>
  <c r="F1124" i="25"/>
  <c r="F1120" i="25"/>
  <c r="F1119" i="25"/>
  <c r="F1118" i="25"/>
  <c r="F1117" i="25"/>
  <c r="F1116" i="25"/>
  <c r="F1115" i="25"/>
  <c r="F1114" i="25"/>
  <c r="D1113" i="25"/>
  <c r="F1113" i="25" s="1"/>
  <c r="D1112" i="25"/>
  <c r="F1112" i="25" s="1"/>
  <c r="F1111" i="25"/>
  <c r="F1110" i="25"/>
  <c r="F1109" i="25"/>
  <c r="F1108" i="25"/>
  <c r="F1107" i="25"/>
  <c r="F1106" i="25"/>
  <c r="F1105" i="25"/>
  <c r="F1104" i="25"/>
  <c r="F1103" i="25"/>
  <c r="F1102" i="25"/>
  <c r="F1101" i="25"/>
  <c r="F1100" i="25"/>
  <c r="F1099" i="25"/>
  <c r="F1098" i="25"/>
  <c r="F1097" i="25"/>
  <c r="F1096" i="25"/>
  <c r="F1095" i="25"/>
  <c r="F1094" i="25"/>
  <c r="F1093" i="25"/>
  <c r="F1092" i="25"/>
  <c r="F1091" i="25"/>
  <c r="F1090" i="25"/>
  <c r="F1089" i="25"/>
  <c r="F1088" i="25"/>
  <c r="F1087" i="25"/>
  <c r="F1086" i="25"/>
  <c r="F1085" i="25"/>
  <c r="F1084" i="25"/>
  <c r="F1083" i="25"/>
  <c r="F1082" i="25"/>
  <c r="F1081" i="25"/>
  <c r="F1080" i="25"/>
  <c r="F1079" i="25"/>
  <c r="F1078" i="25"/>
  <c r="F1077" i="25"/>
  <c r="F1076" i="25"/>
  <c r="F1075" i="25"/>
  <c r="F1074" i="25"/>
  <c r="F1073" i="25"/>
  <c r="F1072" i="25"/>
  <c r="F1071" i="25"/>
  <c r="F1070" i="25"/>
  <c r="F1069" i="25"/>
  <c r="F1068" i="25"/>
  <c r="F1067" i="25"/>
  <c r="F1066" i="25"/>
  <c r="F1065" i="25"/>
  <c r="F1064" i="25"/>
  <c r="F1063" i="25"/>
  <c r="F1062" i="25"/>
  <c r="F1061" i="25"/>
  <c r="F1060" i="25"/>
  <c r="F1059" i="25"/>
  <c r="F1058" i="25"/>
  <c r="F1017" i="25"/>
  <c r="F1016" i="25"/>
  <c r="F1015" i="25"/>
  <c r="F1014" i="25"/>
  <c r="F1013" i="25"/>
  <c r="F1012" i="25"/>
  <c r="F1011" i="25"/>
  <c r="F1010" i="25"/>
  <c r="F1009" i="25"/>
  <c r="F1008" i="25"/>
  <c r="F1007" i="25"/>
  <c r="F1006" i="25"/>
  <c r="F1005" i="25"/>
  <c r="F1004" i="25"/>
  <c r="F1003" i="25"/>
  <c r="F1002" i="25"/>
  <c r="F1000" i="25"/>
  <c r="F999" i="25"/>
  <c r="F998" i="25"/>
  <c r="F997" i="25"/>
  <c r="F996" i="25"/>
  <c r="F995" i="25"/>
  <c r="F994" i="25"/>
  <c r="F993" i="25"/>
  <c r="F992" i="25"/>
  <c r="F991" i="25"/>
  <c r="F990" i="25"/>
  <c r="F989" i="25"/>
  <c r="F988" i="25"/>
  <c r="F987" i="25"/>
  <c r="F986" i="25"/>
  <c r="F985" i="25"/>
  <c r="F984" i="25"/>
  <c r="F983" i="25"/>
  <c r="F982" i="25"/>
  <c r="F981" i="25"/>
  <c r="F980" i="25"/>
  <c r="F979" i="25"/>
  <c r="F978" i="25"/>
  <c r="F977" i="25"/>
  <c r="F976" i="25"/>
  <c r="F975" i="25"/>
  <c r="F974" i="25"/>
  <c r="F973" i="25"/>
  <c r="F972" i="25"/>
  <c r="F971" i="25"/>
  <c r="F970" i="25"/>
  <c r="F969" i="25"/>
  <c r="F968" i="25"/>
  <c r="F967" i="25"/>
  <c r="F966" i="25"/>
  <c r="F965" i="25"/>
  <c r="F964" i="25"/>
  <c r="F963" i="25"/>
  <c r="F962" i="25"/>
  <c r="F961" i="25"/>
  <c r="F960" i="25"/>
  <c r="F959" i="25"/>
  <c r="F958" i="25"/>
  <c r="F957" i="25"/>
  <c r="F954" i="25"/>
  <c r="F953" i="25"/>
  <c r="F952" i="25"/>
  <c r="F951" i="25"/>
  <c r="F950" i="25"/>
  <c r="F949" i="25"/>
  <c r="F948" i="25"/>
  <c r="F947" i="25"/>
  <c r="F946" i="25"/>
  <c r="F945" i="25"/>
  <c r="F944" i="25"/>
  <c r="F943" i="25"/>
  <c r="F942" i="25"/>
  <c r="F941" i="25"/>
  <c r="F940" i="25"/>
  <c r="F939" i="25"/>
  <c r="F938" i="25"/>
  <c r="F937" i="25"/>
  <c r="F936" i="25"/>
  <c r="F935" i="25"/>
  <c r="F934" i="25"/>
  <c r="F933" i="25"/>
  <c r="F932" i="25"/>
  <c r="F931" i="25"/>
  <c r="F930" i="25"/>
  <c r="F929" i="25"/>
  <c r="F928" i="25"/>
  <c r="F927" i="25"/>
  <c r="F926" i="25"/>
  <c r="F925" i="25"/>
  <c r="F924" i="25"/>
  <c r="F923" i="25"/>
  <c r="F922" i="25"/>
  <c r="F921" i="25"/>
  <c r="F920" i="25"/>
  <c r="F919" i="25"/>
  <c r="F918" i="25"/>
  <c r="F917" i="25"/>
  <c r="F916" i="25"/>
  <c r="F915" i="25"/>
  <c r="F914" i="25"/>
  <c r="F913" i="25"/>
  <c r="F912" i="25"/>
  <c r="F911" i="25"/>
  <c r="F910" i="25"/>
  <c r="F909" i="25"/>
  <c r="F908" i="25"/>
  <c r="F907" i="25"/>
  <c r="F906" i="25"/>
  <c r="F905" i="25"/>
  <c r="F904" i="25"/>
  <c r="F903" i="25"/>
  <c r="F902" i="25"/>
  <c r="F901" i="25"/>
  <c r="F900" i="25"/>
  <c r="F899" i="25"/>
  <c r="F898" i="25"/>
  <c r="F850" i="25"/>
  <c r="F849" i="25"/>
  <c r="F848" i="25"/>
  <c r="F847" i="25"/>
  <c r="F846" i="25"/>
  <c r="F845" i="25"/>
  <c r="F844" i="25"/>
  <c r="F843" i="25"/>
  <c r="F840" i="25"/>
  <c r="F838" i="25"/>
  <c r="F836" i="25"/>
  <c r="D835" i="25"/>
  <c r="F835" i="25" s="1"/>
  <c r="F834" i="25"/>
  <c r="F833" i="25"/>
  <c r="F832" i="25"/>
  <c r="F772" i="25"/>
  <c r="F771" i="25"/>
  <c r="F770" i="25"/>
  <c r="D769" i="25"/>
  <c r="F769" i="25" s="1"/>
  <c r="F768" i="25"/>
  <c r="F767" i="25"/>
  <c r="F766" i="25"/>
  <c r="F765" i="25"/>
  <c r="F764" i="25"/>
  <c r="F763" i="25"/>
  <c r="F762" i="25"/>
  <c r="F761" i="25"/>
  <c r="F760" i="25"/>
  <c r="F759" i="25"/>
  <c r="F758" i="25"/>
  <c r="F757" i="25"/>
  <c r="D756" i="25"/>
  <c r="F756" i="25" s="1"/>
  <c r="F755" i="25"/>
  <c r="F754" i="25"/>
  <c r="F753" i="25"/>
  <c r="F752" i="25"/>
  <c r="F751" i="25"/>
  <c r="F750" i="25"/>
  <c r="F749" i="25"/>
  <c r="F748" i="25"/>
  <c r="D747" i="25"/>
  <c r="F747" i="25" s="1"/>
  <c r="F746" i="25"/>
  <c r="F745" i="25"/>
  <c r="F744" i="25"/>
  <c r="F743" i="25"/>
  <c r="F742" i="25"/>
  <c r="F741" i="25"/>
  <c r="F740" i="25"/>
  <c r="F739" i="25"/>
  <c r="D738" i="25"/>
  <c r="F738" i="25" s="1"/>
  <c r="F737" i="25"/>
  <c r="F736" i="25"/>
  <c r="F735" i="25"/>
  <c r="F734" i="25"/>
  <c r="F733" i="25"/>
  <c r="F732" i="25"/>
  <c r="F731" i="25"/>
  <c r="F730" i="25"/>
  <c r="F729" i="25"/>
  <c r="F728" i="25"/>
  <c r="F727" i="25"/>
  <c r="F726" i="25"/>
  <c r="F725" i="25"/>
  <c r="F724" i="25"/>
  <c r="F723" i="25"/>
  <c r="F722" i="25"/>
  <c r="F721" i="25"/>
  <c r="F720" i="25"/>
  <c r="F719" i="25"/>
  <c r="F718" i="25"/>
  <c r="F717" i="25"/>
  <c r="F716" i="25"/>
  <c r="F714" i="25"/>
  <c r="F713" i="25"/>
  <c r="F712" i="25"/>
  <c r="F711" i="25"/>
  <c r="F710" i="25"/>
  <c r="F709" i="25"/>
  <c r="F708" i="25"/>
  <c r="F707" i="25"/>
  <c r="F706" i="25"/>
  <c r="F705" i="25"/>
  <c r="F704" i="25"/>
  <c r="F703" i="25"/>
  <c r="F702" i="25"/>
  <c r="F701" i="25"/>
  <c r="F700" i="25"/>
  <c r="F691" i="25"/>
  <c r="F690" i="25"/>
  <c r="F689" i="25"/>
  <c r="F688" i="25"/>
  <c r="F687" i="25"/>
  <c r="F686" i="25"/>
  <c r="F685" i="25"/>
  <c r="F684" i="25"/>
  <c r="F682" i="25"/>
  <c r="F681" i="25"/>
  <c r="F680" i="25"/>
  <c r="F679" i="25"/>
  <c r="F678" i="25"/>
  <c r="F677" i="25"/>
  <c r="F676" i="25"/>
  <c r="F675" i="25"/>
  <c r="F674" i="25"/>
  <c r="F666" i="25"/>
  <c r="F665" i="25"/>
  <c r="F664" i="25"/>
  <c r="F663" i="25"/>
  <c r="F662" i="25"/>
  <c r="F661" i="25"/>
  <c r="F660" i="25"/>
  <c r="F657" i="25"/>
  <c r="F649" i="25"/>
  <c r="F643" i="25"/>
  <c r="F641" i="25"/>
  <c r="F633" i="25"/>
  <c r="F632" i="25"/>
  <c r="F631" i="25"/>
  <c r="F630" i="25"/>
  <c r="F629" i="25"/>
  <c r="F628" i="25"/>
  <c r="F627" i="25"/>
  <c r="F626" i="25"/>
  <c r="F625" i="25"/>
  <c r="F624" i="25"/>
  <c r="F623" i="25"/>
  <c r="F622" i="25"/>
  <c r="F621" i="25"/>
  <c r="F620" i="25"/>
  <c r="F619" i="25"/>
  <c r="F618" i="25"/>
  <c r="F617" i="25"/>
  <c r="F616" i="25"/>
  <c r="F615" i="25"/>
  <c r="F614" i="25"/>
  <c r="F613" i="25"/>
  <c r="F612" i="25"/>
  <c r="F611" i="25"/>
  <c r="F610" i="25"/>
  <c r="F609" i="25"/>
  <c r="F608" i="25"/>
  <c r="F607" i="25"/>
  <c r="F606" i="25"/>
  <c r="F605" i="25"/>
  <c r="F604" i="25"/>
  <c r="F603" i="25"/>
  <c r="F602" i="25"/>
  <c r="F595" i="25"/>
  <c r="F594" i="25"/>
  <c r="F593" i="25"/>
  <c r="F592" i="25"/>
  <c r="F591" i="25"/>
  <c r="F590" i="25"/>
  <c r="F589" i="25"/>
  <c r="F588" i="25"/>
  <c r="F587" i="25"/>
  <c r="F586" i="25"/>
  <c r="F585" i="25"/>
  <c r="F583" i="25"/>
  <c r="F577" i="25"/>
  <c r="F571" i="25"/>
  <c r="F565" i="25"/>
  <c r="F559" i="25"/>
  <c r="F553" i="25"/>
  <c r="F552" i="25"/>
  <c r="F551" i="25"/>
  <c r="F550" i="25"/>
  <c r="F549" i="25"/>
  <c r="F548" i="25"/>
  <c r="F547" i="25"/>
  <c r="F546" i="25"/>
  <c r="F545" i="25"/>
  <c r="F544" i="25"/>
  <c r="F543" i="25"/>
  <c r="F542" i="25"/>
  <c r="F541" i="25"/>
  <c r="F540" i="25"/>
  <c r="F539" i="25"/>
  <c r="F538" i="25"/>
  <c r="F536" i="25"/>
  <c r="F535" i="25"/>
  <c r="F534" i="25"/>
  <c r="F533" i="25"/>
  <c r="F532" i="25"/>
  <c r="F531" i="25"/>
  <c r="F530" i="25"/>
  <c r="F529" i="25"/>
  <c r="F528" i="25"/>
  <c r="F527" i="25"/>
  <c r="F526" i="25"/>
  <c r="F525" i="25"/>
  <c r="F524" i="25"/>
  <c r="F523" i="25"/>
  <c r="F522" i="25"/>
  <c r="F521" i="25"/>
  <c r="F520" i="25"/>
  <c r="F519" i="25"/>
  <c r="F518" i="25"/>
  <c r="F517" i="25"/>
  <c r="F516" i="25"/>
  <c r="F515" i="25"/>
  <c r="F514" i="25"/>
  <c r="F513" i="25"/>
  <c r="F512" i="25"/>
  <c r="F511" i="25"/>
  <c r="F510" i="25"/>
  <c r="F509" i="25"/>
  <c r="F508" i="25"/>
  <c r="F507" i="25"/>
  <c r="F506" i="25"/>
  <c r="F505" i="25"/>
  <c r="F504" i="25"/>
  <c r="F503" i="25"/>
  <c r="F502" i="25"/>
  <c r="F501" i="25"/>
  <c r="F500" i="25"/>
  <c r="F499" i="25"/>
  <c r="F498" i="25"/>
  <c r="F497" i="25"/>
  <c r="F496" i="25"/>
  <c r="F495" i="25"/>
  <c r="F494" i="25"/>
  <c r="F493" i="25"/>
  <c r="F492" i="25"/>
  <c r="F491" i="25"/>
  <c r="F490" i="25"/>
  <c r="F489" i="25"/>
  <c r="F488" i="25"/>
  <c r="F487" i="25"/>
  <c r="F486" i="25"/>
  <c r="F485" i="25"/>
  <c r="F484" i="25"/>
  <c r="F483" i="25"/>
  <c r="F482" i="25"/>
  <c r="F481" i="25"/>
  <c r="F480" i="25"/>
  <c r="F479" i="25"/>
  <c r="F478" i="25"/>
  <c r="F477" i="25"/>
  <c r="F476" i="25"/>
  <c r="F475" i="25"/>
  <c r="F474" i="25"/>
  <c r="F473" i="25"/>
  <c r="F472" i="25"/>
  <c r="F471" i="25"/>
  <c r="F470" i="25"/>
  <c r="F469" i="25"/>
  <c r="F468" i="25"/>
  <c r="F467" i="25"/>
  <c r="F466" i="25"/>
  <c r="F465" i="25"/>
  <c r="F464" i="25"/>
  <c r="F463" i="25"/>
  <c r="F462" i="25"/>
  <c r="F461" i="25"/>
  <c r="F460" i="25"/>
  <c r="F459" i="25"/>
  <c r="F458" i="25"/>
  <c r="F457" i="25"/>
  <c r="F456" i="25"/>
  <c r="F455" i="25"/>
  <c r="F454" i="25"/>
  <c r="F453" i="25"/>
  <c r="F452" i="25"/>
  <c r="F451" i="25"/>
  <c r="F450" i="25"/>
  <c r="F449" i="25"/>
  <c r="F448" i="25"/>
  <c r="F447" i="25"/>
  <c r="F446" i="25"/>
  <c r="F445" i="25"/>
  <c r="F444" i="25"/>
  <c r="F443" i="25"/>
  <c r="F442" i="25"/>
  <c r="F441" i="25"/>
  <c r="F440" i="25"/>
  <c r="F439" i="25"/>
  <c r="F438" i="25"/>
  <c r="F437" i="25"/>
  <c r="F436" i="25"/>
  <c r="F435" i="25"/>
  <c r="F434" i="25"/>
  <c r="F433" i="25"/>
  <c r="F432" i="25"/>
  <c r="F431" i="25"/>
  <c r="F430" i="25"/>
  <c r="F429" i="25"/>
  <c r="F428" i="25"/>
  <c r="F427" i="25"/>
  <c r="F426" i="25"/>
  <c r="F425" i="25"/>
  <c r="F424" i="25"/>
  <c r="F423" i="25"/>
  <c r="F422" i="25"/>
  <c r="F421" i="25"/>
  <c r="F420" i="25"/>
  <c r="F419" i="25"/>
  <c r="F418" i="25"/>
  <c r="F417" i="25"/>
  <c r="F416" i="25"/>
  <c r="F415" i="25"/>
  <c r="F414" i="25"/>
  <c r="F413" i="25"/>
  <c r="F412" i="25"/>
  <c r="F411" i="25"/>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07" i="25"/>
  <c r="F1339" i="25" l="1"/>
  <c r="F2399" i="25"/>
  <c r="F2374" i="25"/>
  <c r="F2182" i="25"/>
  <c r="F1600" i="25"/>
  <c r="F1426" i="25"/>
  <c r="F2205" i="25"/>
  <c r="F2141" i="25"/>
  <c r="F1977" i="25"/>
  <c r="F2047" i="25"/>
  <c r="F1505" i="25"/>
  <c r="F1019" i="25"/>
  <c r="F852" i="25"/>
  <c r="F2347" i="25"/>
  <c r="F773" i="25"/>
  <c r="F1222" i="25"/>
  <c r="F101" i="24"/>
  <c r="F99" i="24"/>
  <c r="F98" i="24"/>
  <c r="F97" i="24"/>
  <c r="F96" i="24"/>
  <c r="F95" i="24"/>
  <c r="F93" i="24"/>
  <c r="F92" i="24"/>
  <c r="F90" i="24"/>
  <c r="F89" i="24"/>
  <c r="F87" i="24"/>
  <c r="F86" i="24"/>
  <c r="F84" i="24"/>
  <c r="F83" i="24"/>
  <c r="D82" i="24"/>
  <c r="D85" i="24" s="1"/>
  <c r="F85" i="24" s="1"/>
  <c r="F81" i="24"/>
  <c r="D80" i="24"/>
  <c r="F80" i="24" s="1"/>
  <c r="F79" i="24"/>
  <c r="F78" i="24"/>
  <c r="F77" i="24"/>
  <c r="F76" i="24"/>
  <c r="F75" i="24"/>
  <c r="F74" i="24"/>
  <c r="F73" i="24"/>
  <c r="F72" i="24"/>
  <c r="F71" i="24"/>
  <c r="F70" i="24"/>
  <c r="F69" i="24"/>
  <c r="F68" i="24"/>
  <c r="F67" i="24"/>
  <c r="F66" i="24"/>
  <c r="F65" i="24"/>
  <c r="F64" i="24"/>
  <c r="F63" i="24"/>
  <c r="F62" i="24"/>
  <c r="F59" i="24"/>
  <c r="F58" i="24"/>
  <c r="F55" i="24"/>
  <c r="F54" i="24"/>
  <c r="F52" i="24"/>
  <c r="F51" i="24"/>
  <c r="F50"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1919" i="9"/>
  <c r="F1905" i="9"/>
  <c r="F1871" i="9"/>
  <c r="F1837" i="9"/>
  <c r="F1835" i="9"/>
  <c r="F1833" i="9"/>
  <c r="F1831" i="9"/>
  <c r="F1827" i="9"/>
  <c r="F1825" i="9"/>
  <c r="F1823" i="9"/>
  <c r="F1821" i="9"/>
  <c r="F1819" i="9"/>
  <c r="F1817" i="9"/>
  <c r="F1815" i="9"/>
  <c r="F1813" i="9"/>
  <c r="F1811" i="9"/>
  <c r="F1809" i="9"/>
  <c r="F1800" i="9"/>
  <c r="F1798" i="9"/>
  <c r="F1796" i="9"/>
  <c r="F1794" i="9"/>
  <c r="F1792" i="9"/>
  <c r="F1790" i="9"/>
  <c r="F1786" i="9"/>
  <c r="F1784" i="9"/>
  <c r="F1782" i="9"/>
  <c r="F1780" i="9"/>
  <c r="F1778" i="9"/>
  <c r="F1776" i="9"/>
  <c r="F1774" i="9"/>
  <c r="F1772" i="9"/>
  <c r="F1770" i="9"/>
  <c r="F1761" i="9"/>
  <c r="F1759" i="9"/>
  <c r="F1757" i="9"/>
  <c r="F1755" i="9"/>
  <c r="F1753" i="9"/>
  <c r="F1751" i="9"/>
  <c r="F1749" i="9"/>
  <c r="F1747" i="9"/>
  <c r="F1745" i="9"/>
  <c r="F1741" i="9"/>
  <c r="F1739" i="9"/>
  <c r="F1737" i="9"/>
  <c r="F1733" i="9"/>
  <c r="F1731" i="9"/>
  <c r="F1729" i="9"/>
  <c r="F1727" i="9"/>
  <c r="F1725" i="9"/>
  <c r="F1723" i="9"/>
  <c r="F1721" i="9"/>
  <c r="F1717" i="9"/>
  <c r="F1713" i="9"/>
  <c r="F1711" i="9"/>
  <c r="F1709" i="9"/>
  <c r="F1707" i="9"/>
  <c r="F1706" i="9"/>
  <c r="F1705" i="9"/>
  <c r="F1703" i="9"/>
  <c r="F1702" i="9"/>
  <c r="F1701" i="9"/>
  <c r="F1699" i="9"/>
  <c r="F1697" i="9"/>
  <c r="F1695" i="9"/>
  <c r="F1694" i="9"/>
  <c r="F1693" i="9"/>
  <c r="F1691" i="9"/>
  <c r="F1689" i="9"/>
  <c r="F1687" i="9"/>
  <c r="F1685" i="9"/>
  <c r="F1683" i="9"/>
  <c r="F1681" i="9"/>
  <c r="F1679" i="9"/>
  <c r="F1670" i="9"/>
  <c r="F1668" i="9"/>
  <c r="F1666" i="9"/>
  <c r="F1664" i="9"/>
  <c r="F1662" i="9"/>
  <c r="F1660" i="9"/>
  <c r="F1658" i="9"/>
  <c r="F1656" i="9"/>
  <c r="F1654" i="9"/>
  <c r="F1652" i="9"/>
  <c r="F1650" i="9"/>
  <c r="F1648" i="9"/>
  <c r="F1647" i="9"/>
  <c r="F1646" i="9"/>
  <c r="F1645" i="9"/>
  <c r="F1644" i="9"/>
  <c r="F1642" i="9"/>
  <c r="F1640" i="9"/>
  <c r="F1638" i="9"/>
  <c r="F1636" i="9"/>
  <c r="F1634" i="9"/>
  <c r="F1632" i="9"/>
  <c r="F1630" i="9"/>
  <c r="F1621" i="9"/>
  <c r="F1619" i="9"/>
  <c r="F1617" i="9"/>
  <c r="F1615" i="9"/>
  <c r="F1613" i="9"/>
  <c r="F1612" i="9"/>
  <c r="F1611" i="9"/>
  <c r="F1610" i="9"/>
  <c r="F1609" i="9"/>
  <c r="F1607" i="9"/>
  <c r="F1605" i="9"/>
  <c r="F1602" i="9"/>
  <c r="F1600" i="9"/>
  <c r="F1590" i="9"/>
  <c r="F1588" i="9"/>
  <c r="F1586" i="9"/>
  <c r="F1584" i="9"/>
  <c r="F1582" i="9"/>
  <c r="F1580" i="9"/>
  <c r="F1578" i="9"/>
  <c r="F1576" i="9"/>
  <c r="F1574" i="9"/>
  <c r="F1572" i="9"/>
  <c r="F1571" i="9"/>
  <c r="F1570" i="9"/>
  <c r="F1569" i="9"/>
  <c r="F1568" i="9"/>
  <c r="F1566" i="9"/>
  <c r="F1564" i="9"/>
  <c r="F1562" i="9"/>
  <c r="F1560" i="9"/>
  <c r="F1558" i="9"/>
  <c r="F1556" i="9"/>
  <c r="F1554" i="9"/>
  <c r="F1552" i="9"/>
  <c r="F1550" i="9"/>
  <c r="F1548" i="9"/>
  <c r="F1546" i="9"/>
  <c r="F1542" i="9"/>
  <c r="F1540" i="9"/>
  <c r="F1538" i="9"/>
  <c r="F1535" i="9"/>
  <c r="F1533" i="9"/>
  <c r="F1531" i="9"/>
  <c r="F1529" i="9"/>
  <c r="F1527" i="9"/>
  <c r="F1525" i="9"/>
  <c r="F1523" i="9"/>
  <c r="F1513" i="9"/>
  <c r="F1511" i="9"/>
  <c r="F1507" i="9"/>
  <c r="F1505" i="9"/>
  <c r="F1502" i="9"/>
  <c r="F1499" i="9"/>
  <c r="F1496" i="9"/>
  <c r="F1491" i="9"/>
  <c r="F1488" i="9"/>
  <c r="F1486" i="9"/>
  <c r="F1484" i="9"/>
  <c r="F1482" i="9"/>
  <c r="F1480" i="9"/>
  <c r="F1478" i="9"/>
  <c r="F1457" i="9"/>
  <c r="F1455" i="9"/>
  <c r="F1453" i="9"/>
  <c r="F1451" i="9"/>
  <c r="F1449" i="9"/>
  <c r="F1447" i="9"/>
  <c r="F1445" i="9"/>
  <c r="F1443" i="9"/>
  <c r="F1441" i="9"/>
  <c r="F1439" i="9"/>
  <c r="F1437" i="9"/>
  <c r="F1435" i="9"/>
  <c r="F1426" i="9"/>
  <c r="F1424" i="9"/>
  <c r="F1422" i="9"/>
  <c r="F1420" i="9"/>
  <c r="F1418" i="9"/>
  <c r="F1416" i="9"/>
  <c r="F1414" i="9"/>
  <c r="F1412" i="9"/>
  <c r="F1410" i="9"/>
  <c r="F1408" i="9"/>
  <c r="F1406" i="9"/>
  <c r="F1402" i="9"/>
  <c r="F1400" i="9"/>
  <c r="F1398" i="9"/>
  <c r="F1396" i="9"/>
  <c r="F1394" i="9"/>
  <c r="F1392" i="9"/>
  <c r="F1390" i="9"/>
  <c r="F1386" i="9"/>
  <c r="F1384" i="9"/>
  <c r="F1382" i="9"/>
  <c r="F1380" i="9"/>
  <c r="F1378" i="9"/>
  <c r="F1376" i="9"/>
  <c r="F1374" i="9"/>
  <c r="F1372" i="9"/>
  <c r="F1370" i="9"/>
  <c r="F1368" i="9"/>
  <c r="F1364" i="9"/>
  <c r="F1362" i="9"/>
  <c r="F1360" i="9"/>
  <c r="F1358" i="9"/>
  <c r="F1356" i="9"/>
  <c r="F1354" i="9"/>
  <c r="F1352" i="9"/>
  <c r="F1350" i="9"/>
  <c r="F1348" i="9"/>
  <c r="F1346" i="9"/>
  <c r="F1344" i="9"/>
  <c r="F1342" i="9"/>
  <c r="F1340" i="9"/>
  <c r="F1336" i="9"/>
  <c r="F1334" i="9"/>
  <c r="F1332" i="9"/>
  <c r="F1330" i="9"/>
  <c r="F1328" i="9"/>
  <c r="F1324" i="9"/>
  <c r="F1322" i="9"/>
  <c r="F1320" i="9"/>
  <c r="F1318" i="9"/>
  <c r="F1316" i="9"/>
  <c r="F1314" i="9"/>
  <c r="F1312" i="9"/>
  <c r="F1301" i="9"/>
  <c r="F1299" i="9"/>
  <c r="F1297" i="9"/>
  <c r="F1295" i="9"/>
  <c r="F1293" i="9"/>
  <c r="F1291" i="9"/>
  <c r="F1281" i="9"/>
  <c r="F1280" i="9"/>
  <c r="F1278" i="9"/>
  <c r="F1268" i="9"/>
  <c r="F1267" i="9"/>
  <c r="F1265" i="9"/>
  <c r="F1253" i="9"/>
  <c r="F1252" i="9"/>
  <c r="F1250" i="9"/>
  <c r="F1240" i="9"/>
  <c r="F1239" i="9"/>
  <c r="F1237" i="9"/>
  <c r="F1227" i="9"/>
  <c r="F1226" i="9"/>
  <c r="F1224" i="9"/>
  <c r="F1212" i="9"/>
  <c r="F1211" i="9"/>
  <c r="F1209" i="9"/>
  <c r="F1199" i="9"/>
  <c r="F1198" i="9"/>
  <c r="F1197" i="9"/>
  <c r="F1196" i="9"/>
  <c r="F1186" i="9"/>
  <c r="F1185" i="9"/>
  <c r="F1184" i="9"/>
  <c r="F1183" i="9"/>
  <c r="F1182" i="9"/>
  <c r="F1170" i="9"/>
  <c r="F1169" i="9"/>
  <c r="F1168" i="9"/>
  <c r="F1167" i="9"/>
  <c r="F1155" i="9"/>
  <c r="F1154" i="9"/>
  <c r="F1140" i="9"/>
  <c r="F1139" i="9"/>
  <c r="F1129" i="9"/>
  <c r="F1128" i="9"/>
  <c r="F1126" i="9"/>
  <c r="F1114" i="9"/>
  <c r="F1113" i="9"/>
  <c r="F1110" i="9"/>
  <c r="F1108" i="9"/>
  <c r="F1106" i="9"/>
  <c r="F1104" i="9"/>
  <c r="F1102" i="9"/>
  <c r="F1100" i="9"/>
  <c r="F1098" i="9"/>
  <c r="F1096" i="9"/>
  <c r="F1094" i="9"/>
  <c r="F1092" i="9"/>
  <c r="F1086" i="9"/>
  <c r="F1084" i="9"/>
  <c r="F1082" i="9"/>
  <c r="F1080" i="9"/>
  <c r="F1078" i="9"/>
  <c r="F1076" i="9"/>
  <c r="F1074" i="9"/>
  <c r="F1072" i="9"/>
  <c r="F1070" i="9"/>
  <c r="F1068" i="9"/>
  <c r="F1065" i="9"/>
  <c r="F1063" i="9"/>
  <c r="F1062" i="9"/>
  <c r="F1060" i="9"/>
  <c r="F1058" i="9"/>
  <c r="F1056" i="9"/>
  <c r="F1054" i="9"/>
  <c r="F1052" i="9"/>
  <c r="F1049" i="9"/>
  <c r="F1047" i="9"/>
  <c r="F1045" i="9"/>
  <c r="F1043" i="9"/>
  <c r="F1034" i="9"/>
  <c r="F1031" i="9"/>
  <c r="F1028" i="9"/>
  <c r="F1025" i="9"/>
  <c r="F1022" i="9"/>
  <c r="F1019" i="9"/>
  <c r="F1016" i="9"/>
  <c r="F1013" i="9"/>
  <c r="F1010" i="9"/>
  <c r="F1007" i="9"/>
  <c r="F1004" i="9"/>
  <c r="F1002" i="9"/>
  <c r="F999" i="9"/>
  <c r="F997" i="9"/>
  <c r="F994" i="9"/>
  <c r="F991" i="9"/>
  <c r="F988" i="9"/>
  <c r="F985" i="9"/>
  <c r="F982" i="9"/>
  <c r="F979" i="9"/>
  <c r="F967" i="9"/>
  <c r="F964" i="9"/>
  <c r="F961" i="9"/>
  <c r="F958" i="9"/>
  <c r="F955" i="9"/>
  <c r="F952" i="9"/>
  <c r="F949" i="9"/>
  <c r="F937" i="9"/>
  <c r="F934" i="9"/>
  <c r="F933" i="9"/>
  <c r="F932" i="9"/>
  <c r="F930" i="9"/>
  <c r="F928" i="9"/>
  <c r="F927" i="9"/>
  <c r="F926" i="9"/>
  <c r="F925" i="9"/>
  <c r="F924" i="9"/>
  <c r="F923" i="9"/>
  <c r="F920" i="9"/>
  <c r="F919" i="9"/>
  <c r="F918" i="9"/>
  <c r="F917" i="9"/>
  <c r="F916" i="9"/>
  <c r="F915" i="9"/>
  <c r="F914" i="9"/>
  <c r="F913" i="9"/>
  <c r="F912" i="9"/>
  <c r="F911" i="9"/>
  <c r="F910" i="9"/>
  <c r="F909" i="9"/>
  <c r="F908" i="9"/>
  <c r="F907" i="9"/>
  <c r="F906" i="9"/>
  <c r="F905" i="9"/>
  <c r="F904" i="9"/>
  <c r="F903" i="9"/>
  <c r="F902" i="9"/>
  <c r="F901" i="9"/>
  <c r="F900" i="9"/>
  <c r="F899" i="9"/>
  <c r="F898" i="9"/>
  <c r="F896" i="9"/>
  <c r="F895" i="9"/>
  <c r="F894" i="9"/>
  <c r="F893" i="9"/>
  <c r="F892" i="9"/>
  <c r="F865" i="9"/>
  <c r="F863" i="9"/>
  <c r="F836" i="9"/>
  <c r="F834" i="9"/>
  <c r="F807" i="9"/>
  <c r="F798" i="9"/>
  <c r="F797" i="9"/>
  <c r="F796" i="9"/>
  <c r="F795" i="9"/>
  <c r="F794" i="9"/>
  <c r="F793" i="9"/>
  <c r="F792" i="9"/>
  <c r="F791" i="9"/>
  <c r="F790" i="9"/>
  <c r="F789" i="9"/>
  <c r="F788" i="9"/>
  <c r="F787" i="9"/>
  <c r="F786" i="9"/>
  <c r="F785" i="9"/>
  <c r="F784" i="9"/>
  <c r="F783" i="9"/>
  <c r="F782" i="9"/>
  <c r="F781" i="9"/>
  <c r="F780" i="9"/>
  <c r="F779" i="9"/>
  <c r="F778" i="9"/>
  <c r="F777" i="9"/>
  <c r="F775" i="9"/>
  <c r="F773" i="9"/>
  <c r="F771" i="9"/>
  <c r="F769" i="9"/>
  <c r="F768" i="9"/>
  <c r="F767" i="9"/>
  <c r="F766" i="9"/>
  <c r="F765" i="9"/>
  <c r="F764" i="9"/>
  <c r="F763" i="9"/>
  <c r="F762" i="9"/>
  <c r="F761" i="9"/>
  <c r="F760" i="9"/>
  <c r="F759" i="9"/>
  <c r="F758" i="9"/>
  <c r="F757" i="9"/>
  <c r="F756" i="9"/>
  <c r="F755"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2" i="9"/>
  <c r="F708" i="9"/>
  <c r="F706" i="9"/>
  <c r="F704" i="9"/>
  <c r="F703" i="9"/>
  <c r="F700" i="9"/>
  <c r="F699" i="9"/>
  <c r="F698" i="9"/>
  <c r="F697" i="9"/>
  <c r="F696" i="9"/>
  <c r="F695" i="9"/>
  <c r="F694" i="9"/>
  <c r="F693" i="9"/>
  <c r="F692" i="9"/>
  <c r="F691" i="9"/>
  <c r="F690" i="9"/>
  <c r="F689" i="9"/>
  <c r="F688" i="9"/>
  <c r="F687" i="9"/>
  <c r="F686" i="9"/>
  <c r="F685" i="9"/>
  <c r="F684" i="9"/>
  <c r="F682" i="9"/>
  <c r="F681" i="9"/>
  <c r="F680" i="9"/>
  <c r="F679" i="9"/>
  <c r="F678" i="9"/>
  <c r="F675" i="9"/>
  <c r="F674" i="9"/>
  <c r="F672" i="9"/>
  <c r="F671" i="9"/>
  <c r="F670" i="9"/>
  <c r="F669" i="9"/>
  <c r="F668" i="9"/>
  <c r="F667" i="9"/>
  <c r="F666" i="9"/>
  <c r="F665" i="9"/>
  <c r="F664" i="9"/>
  <c r="F663" i="9"/>
  <c r="F662" i="9"/>
  <c r="F661" i="9"/>
  <c r="F660" i="9"/>
  <c r="F658" i="9"/>
  <c r="F657" i="9"/>
  <c r="F656" i="9"/>
  <c r="F655" i="9"/>
  <c r="F654" i="9"/>
  <c r="F653" i="9"/>
  <c r="F652" i="9"/>
  <c r="F651" i="9"/>
  <c r="F650" i="9"/>
  <c r="F648" i="9"/>
  <c r="F647" i="9"/>
  <c r="F646" i="9"/>
  <c r="F645" i="9"/>
  <c r="F644" i="9"/>
  <c r="F643" i="9"/>
  <c r="F642" i="9"/>
  <c r="F640" i="9"/>
  <c r="F637" i="9"/>
  <c r="F635" i="9"/>
  <c r="F633" i="9"/>
  <c r="F631" i="9"/>
  <c r="F629" i="9"/>
  <c r="F627" i="9"/>
  <c r="F624" i="9"/>
  <c r="F622" i="9"/>
  <c r="F619" i="9"/>
  <c r="F618" i="9"/>
  <c r="F617" i="9"/>
  <c r="F616" i="9"/>
  <c r="F615" i="9"/>
  <c r="F614" i="9"/>
  <c r="F613" i="9"/>
  <c r="F611" i="9"/>
  <c r="F608" i="9"/>
  <c r="F607" i="9"/>
  <c r="F606" i="9"/>
  <c r="F605" i="9"/>
  <c r="F604" i="9"/>
  <c r="F603" i="9"/>
  <c r="F602" i="9"/>
  <c r="F601" i="9"/>
  <c r="F600" i="9"/>
  <c r="F598" i="9"/>
  <c r="F595" i="9"/>
  <c r="F594" i="9"/>
  <c r="F593" i="9"/>
  <c r="F592" i="9"/>
  <c r="F591" i="9"/>
  <c r="F590" i="9"/>
  <c r="F589" i="9"/>
  <c r="F587" i="9"/>
  <c r="F585" i="9"/>
  <c r="F584" i="9"/>
  <c r="F583" i="9"/>
  <c r="F580" i="9"/>
  <c r="F578" i="9"/>
  <c r="F576" i="9"/>
  <c r="F575" i="9"/>
  <c r="F574" i="9"/>
  <c r="F573" i="9"/>
  <c r="F571" i="9"/>
  <c r="F570" i="9"/>
  <c r="F569" i="9"/>
  <c r="F566" i="9"/>
  <c r="F565" i="9"/>
  <c r="F563" i="9"/>
  <c r="F562" i="9"/>
  <c r="F561" i="9"/>
  <c r="F559" i="9"/>
  <c r="F558" i="9"/>
  <c r="F557" i="9"/>
  <c r="F554" i="9"/>
  <c r="F553" i="9"/>
  <c r="F552" i="9"/>
  <c r="F551" i="9"/>
  <c r="F550" i="9"/>
  <c r="F549" i="9"/>
  <c r="F548" i="9"/>
  <c r="F547" i="9"/>
  <c r="F546" i="9"/>
  <c r="F545" i="9"/>
  <c r="F544" i="9"/>
  <c r="F543" i="9"/>
  <c r="F542" i="9"/>
  <c r="F541" i="9"/>
  <c r="F540" i="9"/>
  <c r="F539" i="9"/>
  <c r="F538" i="9"/>
  <c r="F537" i="9"/>
  <c r="F536" i="9"/>
  <c r="F521" i="9"/>
  <c r="F507" i="9"/>
  <c r="F506" i="9"/>
  <c r="F493" i="9"/>
  <c r="F492" i="9"/>
  <c r="F490" i="9"/>
  <c r="F478" i="9"/>
  <c r="F477" i="9"/>
  <c r="F475" i="9"/>
  <c r="F463" i="9"/>
  <c r="F462" i="9"/>
  <c r="F460" i="9"/>
  <c r="F450" i="9"/>
  <c r="F449" i="9"/>
  <c r="F446" i="9"/>
  <c r="F434" i="9"/>
  <c r="F433" i="9"/>
  <c r="F431" i="9"/>
  <c r="F421" i="9"/>
  <c r="F420" i="9"/>
  <c r="F418" i="9"/>
  <c r="F408" i="9"/>
  <c r="F407" i="9"/>
  <c r="F402" i="9"/>
  <c r="F392" i="9"/>
  <c r="F391" i="9"/>
  <c r="F389" i="9"/>
  <c r="F379" i="9"/>
  <c r="F378" i="9"/>
  <c r="F376" i="9"/>
  <c r="F368" i="9"/>
  <c r="F363" i="9"/>
  <c r="F27" i="23"/>
  <c r="F36" i="23"/>
  <c r="F40" i="23"/>
  <c r="F44" i="23"/>
  <c r="F48" i="23"/>
  <c r="F51" i="23"/>
  <c r="F54" i="23"/>
  <c r="F56" i="23"/>
  <c r="F66" i="23"/>
  <c r="F67" i="23"/>
  <c r="F68" i="23"/>
  <c r="F69" i="23"/>
  <c r="F70" i="23"/>
  <c r="F71" i="23"/>
  <c r="F72" i="23"/>
  <c r="F73" i="23"/>
  <c r="F74" i="23"/>
  <c r="F75" i="23"/>
  <c r="F76" i="23"/>
  <c r="F77" i="23"/>
  <c r="F78" i="23"/>
  <c r="F79" i="23"/>
  <c r="F80" i="23"/>
  <c r="F81" i="23"/>
  <c r="F82" i="23"/>
  <c r="F83" i="23"/>
  <c r="F84" i="23"/>
  <c r="F85" i="23"/>
  <c r="F86" i="23"/>
  <c r="F89" i="23"/>
  <c r="F92" i="23"/>
  <c r="F95" i="23"/>
  <c r="F98" i="23"/>
  <c r="F99" i="23"/>
  <c r="F100" i="23"/>
  <c r="F101" i="23"/>
  <c r="F104" i="23"/>
  <c r="F107" i="23"/>
  <c r="F108" i="23"/>
  <c r="F109" i="23"/>
  <c r="F110" i="23"/>
  <c r="F113" i="23"/>
  <c r="F118" i="23"/>
  <c r="F119" i="23"/>
  <c r="F120" i="23"/>
  <c r="F121" i="23"/>
  <c r="F122" i="23"/>
  <c r="F127" i="23"/>
  <c r="F128" i="23"/>
  <c r="F129" i="23"/>
  <c r="F130" i="23"/>
  <c r="F131" i="23"/>
  <c r="F137" i="23"/>
  <c r="F138" i="23"/>
  <c r="F139" i="23"/>
  <c r="F140" i="23"/>
  <c r="F141" i="23"/>
  <c r="F142" i="23"/>
  <c r="F146" i="23"/>
  <c r="F147" i="23"/>
  <c r="F148" i="23"/>
  <c r="F149" i="23"/>
  <c r="F150" i="23"/>
  <c r="F151" i="23"/>
  <c r="F155" i="23"/>
  <c r="F156" i="23"/>
  <c r="F157" i="23"/>
  <c r="F158" i="23"/>
  <c r="F159" i="23"/>
  <c r="F160" i="23"/>
  <c r="F163" i="23"/>
  <c r="F164" i="23"/>
  <c r="F165" i="23"/>
  <c r="F166" i="23"/>
  <c r="F167" i="23"/>
  <c r="F168" i="23"/>
  <c r="F169" i="23"/>
  <c r="F170" i="23"/>
  <c r="F172" i="23"/>
  <c r="F177" i="23"/>
  <c r="F178" i="23"/>
  <c r="F198" i="23"/>
  <c r="F201" i="23"/>
  <c r="F204" i="23"/>
  <c r="F207" i="23"/>
  <c r="F208" i="23"/>
  <c r="F209" i="23"/>
  <c r="F210" i="23"/>
  <c r="F211"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3" i="23"/>
  <c r="F276" i="23"/>
  <c r="F279" i="23"/>
  <c r="F282" i="23"/>
  <c r="F285" i="23"/>
  <c r="F288" i="23"/>
  <c r="F291" i="23"/>
  <c r="F297" i="23"/>
  <c r="F308" i="23"/>
  <c r="F332" i="23"/>
  <c r="F336" i="23"/>
  <c r="F338" i="23"/>
  <c r="F341" i="23"/>
  <c r="F344" i="23"/>
  <c r="F345" i="23"/>
  <c r="F346" i="23"/>
  <c r="F347" i="23"/>
  <c r="F348" i="23"/>
  <c r="F353" i="23"/>
  <c r="F356" i="23"/>
  <c r="F359" i="23"/>
  <c r="F363" i="23"/>
  <c r="F364" i="23"/>
  <c r="F365" i="23"/>
  <c r="F366" i="23"/>
  <c r="F371" i="23"/>
  <c r="F372" i="23"/>
  <c r="F373" i="23"/>
  <c r="F374" i="23"/>
  <c r="F378" i="23"/>
  <c r="F379" i="23"/>
  <c r="F380" i="23"/>
  <c r="F383" i="23"/>
  <c r="F384" i="23"/>
  <c r="F387" i="23"/>
  <c r="F389" i="23"/>
  <c r="F390" i="23"/>
  <c r="F391" i="23"/>
  <c r="F392" i="23"/>
  <c r="F395" i="23"/>
  <c r="F398" i="23"/>
  <c r="F401" i="23"/>
  <c r="F402" i="23"/>
  <c r="F403" i="23"/>
  <c r="F406" i="23"/>
  <c r="F409" i="23"/>
  <c r="F412" i="23"/>
  <c r="F415" i="23"/>
  <c r="F418" i="23"/>
  <c r="F420" i="23"/>
  <c r="F423" i="23"/>
  <c r="F425" i="23"/>
  <c r="F351" i="9"/>
  <c r="F349" i="9"/>
  <c r="F323" i="9"/>
  <c r="F303" i="9"/>
  <c r="F278" i="9"/>
  <c r="F253" i="9"/>
  <c r="F230" i="9"/>
  <c r="F207" i="9"/>
  <c r="F181" i="9"/>
  <c r="F150" i="9"/>
  <c r="C175" i="6"/>
  <c r="C174" i="6"/>
  <c r="C173" i="6"/>
  <c r="C172" i="6"/>
  <c r="C171" i="6"/>
  <c r="G163" i="6"/>
  <c r="G162" i="6"/>
  <c r="G161" i="6"/>
  <c r="G160" i="6"/>
  <c r="G159" i="6"/>
  <c r="G158" i="6"/>
  <c r="G157" i="6"/>
  <c r="G156" i="6"/>
  <c r="G155" i="6"/>
  <c r="G154" i="6"/>
  <c r="G153" i="6"/>
  <c r="G152" i="6"/>
  <c r="G151" i="6"/>
  <c r="G150" i="6"/>
  <c r="G149" i="6"/>
  <c r="G148" i="6"/>
  <c r="G147" i="6"/>
  <c r="G138" i="6"/>
  <c r="G137" i="6"/>
  <c r="G136" i="6"/>
  <c r="G135" i="6"/>
  <c r="G134" i="6"/>
  <c r="G133" i="6"/>
  <c r="G132" i="6"/>
  <c r="G131" i="6"/>
  <c r="G130" i="6"/>
  <c r="G129" i="6"/>
  <c r="G128" i="6"/>
  <c r="G127" i="6"/>
  <c r="G126" i="6"/>
  <c r="G125" i="6"/>
  <c r="G124" i="6"/>
  <c r="G116" i="6"/>
  <c r="G115" i="6"/>
  <c r="G107" i="6"/>
  <c r="G106" i="6"/>
  <c r="G105" i="6"/>
  <c r="G104" i="6"/>
  <c r="G103" i="6"/>
  <c r="G102" i="6"/>
  <c r="G101" i="6"/>
  <c r="G100" i="6"/>
  <c r="G99" i="6"/>
  <c r="G98" i="6"/>
  <c r="G97" i="6"/>
  <c r="G96" i="6"/>
  <c r="G95" i="6"/>
  <c r="G94" i="6"/>
  <c r="G93" i="6"/>
  <c r="G92" i="6"/>
  <c r="G91" i="6"/>
  <c r="G90" i="6"/>
  <c r="G89" i="6"/>
  <c r="G88" i="6"/>
  <c r="G87" i="6"/>
  <c r="G86" i="6"/>
  <c r="G78" i="6"/>
  <c r="G77" i="6"/>
  <c r="G76" i="6"/>
  <c r="G75" i="6"/>
  <c r="G74" i="6"/>
  <c r="G73" i="6"/>
  <c r="G72" i="6"/>
  <c r="G71" i="6"/>
  <c r="G67" i="6"/>
  <c r="F430" i="23" l="1"/>
  <c r="F440" i="23" s="1"/>
  <c r="F1921" i="9"/>
  <c r="F34" i="22" s="1"/>
  <c r="F294" i="23"/>
  <c r="F299" i="23" s="1"/>
  <c r="F438" i="23" s="1"/>
  <c r="G109" i="6"/>
  <c r="G172" i="6" s="1"/>
  <c r="F1672" i="9"/>
  <c r="F26" i="22" s="1"/>
  <c r="F1763" i="9"/>
  <c r="F28" i="22" s="1"/>
  <c r="F1873" i="9"/>
  <c r="F32" i="22" s="1"/>
  <c r="F1459" i="9"/>
  <c r="F18" i="22" s="1"/>
  <c r="F1802" i="9"/>
  <c r="F30" i="22" s="1"/>
  <c r="G167" i="6"/>
  <c r="G175" i="6" s="1"/>
  <c r="G140" i="6"/>
  <c r="G174" i="6" s="1"/>
  <c r="G118" i="6"/>
  <c r="G173" i="6" s="1"/>
  <c r="G80" i="6"/>
  <c r="G171" i="6" s="1"/>
  <c r="F23" i="1"/>
  <c r="D88" i="24"/>
  <c r="D91" i="24" s="1"/>
  <c r="F91" i="24" s="1"/>
  <c r="F82" i="24"/>
  <c r="F1515" i="9"/>
  <c r="F20" i="22" s="1"/>
  <c r="F1592" i="9"/>
  <c r="F22" i="22" s="1"/>
  <c r="F1623" i="9"/>
  <c r="F24" i="22" s="1"/>
  <c r="F356" i="9"/>
  <c r="F10" i="22" s="1"/>
  <c r="F938" i="9"/>
  <c r="F12" i="22" s="1"/>
  <c r="F1303" i="9"/>
  <c r="F14" i="22" s="1"/>
  <c r="F1428" i="9"/>
  <c r="F16" i="22" s="1"/>
  <c r="F442" i="23" l="1"/>
  <c r="F31" i="1" s="1"/>
  <c r="F36" i="22"/>
  <c r="F29" i="1" s="1"/>
  <c r="G177" i="6"/>
  <c r="F27" i="1" s="1"/>
  <c r="F88" i="24"/>
  <c r="F100" i="24" s="1"/>
  <c r="F106" i="24" s="1"/>
  <c r="F33" i="1" s="1"/>
  <c r="D94" i="24"/>
  <c r="F94" i="24" s="1"/>
  <c r="F498" i="5"/>
  <c r="F496" i="5"/>
  <c r="F493" i="5"/>
  <c r="F490" i="5"/>
  <c r="F487" i="5"/>
  <c r="F484" i="5"/>
  <c r="F483" i="5"/>
  <c r="F482" i="5"/>
  <c r="F475" i="5"/>
  <c r="F472" i="5"/>
  <c r="F469" i="5"/>
  <c r="F466" i="5"/>
  <c r="F460" i="5"/>
  <c r="F458" i="5"/>
  <c r="F456" i="5"/>
  <c r="F454" i="5"/>
  <c r="F452" i="5"/>
  <c r="F448" i="5"/>
  <c r="F445" i="5"/>
  <c r="F438" i="5"/>
  <c r="F431" i="5"/>
  <c r="F420" i="5"/>
  <c r="F419" i="5"/>
  <c r="F415" i="5"/>
  <c r="F414" i="5"/>
  <c r="F410" i="5"/>
  <c r="F408" i="5"/>
  <c r="F404" i="5"/>
  <c r="F380" i="5"/>
  <c r="F379" i="5"/>
  <c r="F376" i="5"/>
  <c r="F375" i="5"/>
  <c r="F372" i="5"/>
  <c r="F369" i="5"/>
  <c r="F365" i="5"/>
  <c r="F361" i="5"/>
  <c r="F358" i="5"/>
  <c r="F355" i="5"/>
  <c r="F352" i="5"/>
  <c r="F349" i="5"/>
  <c r="F341" i="5"/>
  <c r="F338" i="5"/>
  <c r="F332" i="5"/>
  <c r="F331" i="5"/>
  <c r="F328" i="5"/>
  <c r="F327" i="5"/>
  <c r="F324" i="5"/>
  <c r="F321" i="5"/>
  <c r="F318" i="5"/>
  <c r="F315" i="5"/>
  <c r="F311" i="5"/>
  <c r="F308" i="5"/>
  <c r="F305" i="5"/>
  <c r="F302" i="5"/>
  <c r="F299" i="5"/>
  <c r="F294" i="5"/>
  <c r="F293" i="5"/>
  <c r="F288" i="5"/>
  <c r="F283" i="5"/>
  <c r="F280" i="5"/>
  <c r="F277" i="5"/>
  <c r="F274" i="5"/>
  <c r="F271" i="5"/>
  <c r="F268" i="5"/>
  <c r="F267" i="5"/>
  <c r="F264" i="5"/>
  <c r="F263" i="5"/>
  <c r="F262" i="5"/>
  <c r="F261" i="5"/>
  <c r="F260" i="5"/>
  <c r="F259" i="5"/>
  <c r="F256" i="5"/>
  <c r="F255" i="5"/>
  <c r="F254" i="5"/>
  <c r="F253" i="5"/>
  <c r="F252" i="5"/>
  <c r="F251" i="5"/>
  <c r="F247" i="5"/>
  <c r="F246" i="5"/>
  <c r="F243" i="5"/>
  <c r="F242" i="5"/>
  <c r="F233" i="5"/>
  <c r="F230" i="5"/>
  <c r="F227" i="5"/>
  <c r="F224" i="5"/>
  <c r="F221" i="5"/>
  <c r="F218" i="5"/>
  <c r="F216" i="5"/>
  <c r="F211" i="5"/>
  <c r="F210" i="5"/>
  <c r="F205" i="5"/>
  <c r="F199" i="5"/>
  <c r="F196" i="5"/>
  <c r="F193" i="5"/>
  <c r="F190" i="5"/>
  <c r="F188" i="5"/>
  <c r="F185" i="5"/>
  <c r="F182" i="5"/>
  <c r="F180" i="5"/>
  <c r="F178" i="5"/>
  <c r="F175" i="5"/>
  <c r="F172" i="5"/>
  <c r="F171" i="5"/>
  <c r="F168" i="5"/>
  <c r="F165" i="5"/>
  <c r="F164" i="5"/>
  <c r="F163" i="5"/>
  <c r="F162" i="5"/>
  <c r="F159" i="5"/>
  <c r="F156" i="5"/>
  <c r="F155" i="5"/>
  <c r="D151" i="5"/>
  <c r="F151" i="5" s="1"/>
  <c r="D150" i="5"/>
  <c r="F150" i="5" s="1"/>
  <c r="D149" i="5"/>
  <c r="F149" i="5" s="1"/>
  <c r="D148" i="5"/>
  <c r="F148" i="5" s="1"/>
  <c r="D145" i="5"/>
  <c r="F145" i="5" s="1"/>
  <c r="D144" i="5"/>
  <c r="F144" i="5" s="1"/>
  <c r="D143" i="5"/>
  <c r="F143" i="5" s="1"/>
  <c r="D142" i="5"/>
  <c r="F142" i="5" s="1"/>
  <c r="F139" i="5"/>
  <c r="F138" i="5"/>
  <c r="F137" i="5"/>
  <c r="F136" i="5"/>
  <c r="F135" i="5"/>
  <c r="F134" i="5"/>
  <c r="F133" i="5"/>
  <c r="F132" i="5"/>
  <c r="F126" i="5"/>
  <c r="F123" i="5"/>
  <c r="F106" i="5"/>
  <c r="F104" i="5"/>
  <c r="F101" i="5"/>
  <c r="F98" i="5"/>
  <c r="F95" i="5"/>
  <c r="F71" i="5"/>
  <c r="F70" i="5"/>
  <c r="F67" i="5"/>
  <c r="F60" i="5"/>
  <c r="F57" i="5"/>
  <c r="F55" i="5"/>
  <c r="F52" i="5"/>
  <c r="F49" i="5"/>
  <c r="F46" i="5"/>
  <c r="F42" i="5"/>
  <c r="F40" i="5"/>
  <c r="F37" i="5"/>
  <c r="F34" i="5"/>
  <c r="F31" i="5"/>
  <c r="F26" i="5"/>
  <c r="F25" i="5"/>
  <c r="F20" i="5"/>
  <c r="F422" i="5" l="1"/>
  <c r="F525" i="5" s="1"/>
  <c r="F477" i="5"/>
  <c r="F529" i="5" s="1"/>
  <c r="F503" i="5"/>
  <c r="F531" i="5" s="1"/>
  <c r="F462" i="5"/>
  <c r="F527" i="5" s="1"/>
  <c r="F345" i="5"/>
  <c r="F521" i="5" s="1"/>
  <c r="F284" i="5"/>
  <c r="F519" i="5" s="1"/>
  <c r="F237" i="5"/>
  <c r="F517" i="5" s="1"/>
  <c r="F128" i="5"/>
  <c r="F513" i="5" s="1"/>
  <c r="F201" i="5"/>
  <c r="F515" i="5" s="1"/>
  <c r="F383" i="5"/>
  <c r="F523" i="5" s="1"/>
  <c r="F63" i="5"/>
  <c r="F511" i="5" s="1"/>
  <c r="F533" i="5" l="1"/>
  <c r="F25" i="1" s="1"/>
  <c r="F39" i="1" s="1"/>
</calcChain>
</file>

<file path=xl/sharedStrings.xml><?xml version="1.0" encoding="utf-8"?>
<sst xmlns="http://schemas.openxmlformats.org/spreadsheetml/2006/main" count="6479" uniqueCount="3023">
  <si>
    <t>SVEUKUPNA REKAPITULACIJA</t>
  </si>
  <si>
    <t>A</t>
  </si>
  <si>
    <t>B</t>
  </si>
  <si>
    <t>C</t>
  </si>
  <si>
    <t>D</t>
  </si>
  <si>
    <t>UKUPNO :</t>
  </si>
  <si>
    <t>VODOVOD I KANALIZACIJA</t>
  </si>
  <si>
    <t>ELEKTROINSTALACIJE</t>
  </si>
  <si>
    <t>E</t>
  </si>
  <si>
    <t>F</t>
  </si>
  <si>
    <t>PLINSKA INSTALACIJA</t>
  </si>
  <si>
    <t xml:space="preserve">  investitor:</t>
  </si>
  <si>
    <t>MOBILISIS d.o.o.</t>
  </si>
  <si>
    <t>Varaždinska ulica 8, II. Odvojak, Jalkovec, Varaždin</t>
  </si>
  <si>
    <t xml:space="preserve">  građevina:</t>
  </si>
  <si>
    <t xml:space="preserve">  lokacija:</t>
  </si>
  <si>
    <t>k.č.br. 417/24, k.o. Jalkovec</t>
  </si>
  <si>
    <r>
      <t>TROŠKOVNIK GRAĐEVINSKIH I OBRTNIČKIH RADOVA</t>
    </r>
    <r>
      <rPr>
        <b/>
        <sz val="10"/>
        <color rgb="FFFF0000"/>
        <rFont val="Arial"/>
        <family val="2"/>
        <charset val="238"/>
      </rPr>
      <t xml:space="preserve"> </t>
    </r>
  </si>
  <si>
    <t>REKAPITULACIJA</t>
  </si>
  <si>
    <t>1.</t>
  </si>
  <si>
    <t>GRAĐEVINSKI RADOVI</t>
  </si>
  <si>
    <t>1.1.</t>
  </si>
  <si>
    <t>ZEMLJANI RADOVI</t>
  </si>
  <si>
    <t>1.2.</t>
  </si>
  <si>
    <t>BETONSKI I ARMIRANO BETONSKI RADOVI</t>
  </si>
  <si>
    <t>1.3.</t>
  </si>
  <si>
    <t>TESARSKI RADOVI</t>
  </si>
  <si>
    <t>1.4.</t>
  </si>
  <si>
    <t>ZIDARSKI RADOVI</t>
  </si>
  <si>
    <t>1.5.</t>
  </si>
  <si>
    <t>IZOLATERSKI RADOVI</t>
  </si>
  <si>
    <t>UKUPNO 1:</t>
  </si>
  <si>
    <t>2.</t>
  </si>
  <si>
    <t>GRAĐEVINSKO-OBRTNIČKI RADOVI</t>
  </si>
  <si>
    <t>2.1.</t>
  </si>
  <si>
    <t>GIPSKARTONSKI ZIDOVI I SPUŠTENI STROPOVI</t>
  </si>
  <si>
    <t>2.2.</t>
  </si>
  <si>
    <t>LIMARSKI RADOVI</t>
  </si>
  <si>
    <t>2.3.</t>
  </si>
  <si>
    <t>STOLARSKI RADOVI</t>
  </si>
  <si>
    <t>2.4.</t>
  </si>
  <si>
    <t>BRAVARSKI RADOVI I ČELIČNE KONSTRUKCIJE</t>
  </si>
  <si>
    <t>2.5.</t>
  </si>
  <si>
    <t>PODOPOLAGAČKI RADOVI</t>
  </si>
  <si>
    <t>2.6.</t>
  </si>
  <si>
    <t>KERAMIČARSKI RADOVI</t>
  </si>
  <si>
    <t>2.7.</t>
  </si>
  <si>
    <t>KAMENARSKI RADOVI</t>
  </si>
  <si>
    <t>2.8.</t>
  </si>
  <si>
    <t>SVJETLOSNE KUPOLE</t>
  </si>
  <si>
    <t>2.9.</t>
  </si>
  <si>
    <t>SOBOSLIKARSKO-LIČILAČKI I FASADERSKI RADOVI I PREMAZI</t>
  </si>
  <si>
    <t>UKUPNO 2:</t>
  </si>
  <si>
    <t>3.</t>
  </si>
  <si>
    <t>OSTALI RADOVI I OPREMA</t>
  </si>
  <si>
    <t>3.1.</t>
  </si>
  <si>
    <t>HARMONIKA VRATA</t>
  </si>
  <si>
    <t>3.2.</t>
  </si>
  <si>
    <t>DIZALA</t>
  </si>
  <si>
    <t>UKUPNO 3:</t>
  </si>
  <si>
    <t>UKUPNO 1+2+3:</t>
  </si>
  <si>
    <t>OPĆI TEHNIČKI UVJETI GRADNJE ZA KALKULACIJE I IZVOĐENJE SVIH RADOVA OBUHVAĆENIH GLAVNIM PROJEKTOM</t>
  </si>
  <si>
    <t xml:space="preserve">Sve odredbe ovih uvjeta smatraju se sastavnim dijelom opisa svake pojedine stavke  troškovnika. </t>
  </si>
  <si>
    <t>Kod realizacije projekta izvođač je dužan u svemu pridržavati se glavnog projekta te izvoditi radove prema izvedbenom projektu. Svi izvedeni radovi moraju biti u skladu sa zakonima, propisima i pravilnicima navedenim u glavnom projektu, te važećim normama za pojedinu vrstu radova.</t>
  </si>
  <si>
    <t>Svi radovi posebno su usklađeni sa „Zakonom o normizaciji“, „Zakonom o tehničkim zahtjevima za proizvode i ocjenjivanju sukladnosti“ i „Pravilnikom o tehničkim normativima za projektiranje i izvođenje završnih radova u građevinarstvu".</t>
  </si>
  <si>
    <t>POČETAK RADOVA</t>
  </si>
  <si>
    <t xml:space="preserve">Izvođenje radova na gradilištu započeti tek kada je ono uređeno prema odredbama Pravilnika o zaštiti na radu u graditeljstvu. </t>
  </si>
  <si>
    <t>Prije početka rada obavezno uzeti mjere na gradilištu.</t>
  </si>
  <si>
    <t>Svi troškovi proizišli iz formiranja gradilišta kao i troškovi osiguranja istog su obaveza izvođača. Eventualne utvrđene štete proizišle gradnjom snosi izvođač.</t>
  </si>
  <si>
    <t>Izvođač je dužan izraditi projekt organizacije gradilišta, uskladiti ga sa mogućnostima na građ. čestici, te ishoditi sve suglasnosti vezano za promet i komunalnu infrastrukturu.</t>
  </si>
  <si>
    <t>PONUDA ZA IZVOĐENJE</t>
  </si>
  <si>
    <t xml:space="preserve">U slučaju promjene u projektima i u troškovnicima izabranih materijala, u fazi nuđenja izvođač je dužan naznačiti u ponudi svoj prijedlog s obrazloženjem istog. </t>
  </si>
  <si>
    <t>Ukoliko nije koja stavka dovoljno opisana ili je nejasna, izvođač radova mora zatražiti razjašnjenje od projektanta prije predaje ponude, jer se kasniji prigovori neće uzeti u obzir.</t>
  </si>
  <si>
    <t>ODSTUPANJA OD PROJEKTA</t>
  </si>
  <si>
    <t>Sve eventualne razlike i odstupanja na terenu utvrdit će se građevinskom knjigom.</t>
  </si>
  <si>
    <t>Ukoliko se utvrde međusobne neusklađenosti predviđenih tehničkih rješenja u pojedinim dijelovima projektne dokumentacije, izvođač će zatražiti da projektant odredi točan način izvedbe.</t>
  </si>
  <si>
    <t xml:space="preserve">Sve nejasnoće u projektu ili troškovniku izvođač mora razjasniti sa projektantom prije početka rada, te eventualne dopune ili izmjene uvesti u građevinski dnevnik. </t>
  </si>
  <si>
    <t>MATERIJALI</t>
  </si>
  <si>
    <t>Ako se stavkom troškovnika traži materijal koji nije obuhvaćen važećim normativima, mora se izvesti u svemu prema naputku proizvođača, te garancijom i certifikatima ovlaštenih ustanova.</t>
  </si>
  <si>
    <t>Ako je materijal ili karakteristika materijala uvjetovana izborom od strane projektanta, izvođač mu je prije izvedbe dužan dostaviti uzorak na odobrenje.</t>
  </si>
  <si>
    <t>Materijali koji nisu obuhvaćeni HRN-om moraju biti najbolje kvalitete. Za te materijale izvođač je dužan podnesti naručitelju certifikat o ispitivanju kvalitete materijala, a pri izvedbi mora postupati i po uputstvima proizvođača materijala.</t>
  </si>
  <si>
    <t xml:space="preserve">Svi ugrađeni materijali moraju biti usklađeni s važećim tehničkim normama, odnosno imati hrvatske / europske certifikate. Pri isporuci svih materijala isporučioc je dužan dostaviti podatke i ateste. </t>
  </si>
  <si>
    <t xml:space="preserve">Kontrole ugrađenih materijala se vrše osim preko proizvođačkih dokaza i vizualno - priručnim probama, kontrolom oznaka u pakiranju i drugim načinima. </t>
  </si>
  <si>
    <t>Za svaki materijal koji se ugrađuje isporučiloc je dužan prilikom isporuke na gradilište dostaviti certifikate koji garantiraju traženu kvalitetu i svojstva pojedinog materijala.</t>
  </si>
  <si>
    <t>Svi materijali koji se ugrađuju moraju biti ispravni i neoštećeni. Nekvalitetan materijal mora izvođač o svom trošku otkloniti sa gradilišta.</t>
  </si>
  <si>
    <t xml:space="preserve">Ako je u opisu radova spomenut određen materijal, može se upotrijebiti i drugi dokazano istovjetan proizvod, ali uz odobrenje investitora, projektanta i nadzornog inženjera. </t>
  </si>
  <si>
    <t xml:space="preserve">Materijali se mogu primjenjivati samo na onim površinama za koje su prema svojim fizičko kemijskim i mehaničkim osobinama namjenjeni. </t>
  </si>
  <si>
    <t xml:space="preserve">Gotovi, tvornički proizvedeni materijali moraju se upotrijebiti prema uputstvima proizvođača. Posebno voditi računa o dozvoljenoj temperaturi zraka za primjenu pojedine vrste materijala. </t>
  </si>
  <si>
    <t>Svi upotrebljeni materijali trebaju biti potvrđeni kvalitetom proizvođača. Izvođač radova dužan je prije početka rada pregledati sve površine na gradnji, te izvođaču građevinskih radova dati svoje eventualne primjedbe.</t>
  </si>
  <si>
    <t>Ukoliko se pokaže potreba, izvođač mora izvršiti ispitivanje kvalitete upotrebljenog materijala ili dokazati njihovu kvalitetu.</t>
  </si>
  <si>
    <t>Sve ugradbe izvesti točno po propisima na mjestu označenom po projektu, bez šteta na ostatku objekta.</t>
  </si>
  <si>
    <t>OBVEZE IZVOĐAČA RADOVA</t>
  </si>
  <si>
    <t>Izvođač radova dužan je pridržavati se svih navedenih zakona, pravilnika i tehničkih propisa navedenih u glavnom projektu.</t>
  </si>
  <si>
    <t>Izvođač ima obavezu dati pismenu izjavu da je tehničku dokumentaciju razumio, da je izvršio provjeru usklađenosti i količina, da u njoj nema nedostataka, te da je prihvaća kao osnovu za izgradnju. Izvođač treba projektirane elemente usporediti sa stanjem i situacijom na gradilištu, te eventualne nejasnoće raspraviti sa projektantom i nadzornim inženjerom. Izmjene i dopune mogu se izvršiti prema mogućnostima u projektu ili uz suglasnost projektanta i nadzornog inženjera.</t>
  </si>
  <si>
    <t>Izvođač je obavezan posjedovati certifikate o kvaliteti svih ugrađenih materijala, te ih pripremiti i dati na uvid nadzornom inženjeru.</t>
  </si>
  <si>
    <t>Kontrolu gradnje vrši nadzorni inženjer, a po potrebi i na poziv projektant.</t>
  </si>
  <si>
    <t xml:space="preserve">Svi radovi moraju se izvesti stručno, sa prvorazrednim materijalom, prema uzancama i običajima struke, te prema opisu i uputama projektanta, u skladu sa troškovnikom i projektom. </t>
  </si>
  <si>
    <t>Izvođač mora upotrijebiti materijale koji su predviđeni nacrtom i troškovnikom. Ukoliko izvođač želi promijeniti vrstu materijala mora za isto tražiti odobrenje od investitora, projektanta i nadzornog inženjera, ali isto ne smije ići na štetu kvalitete.</t>
  </si>
  <si>
    <t>Pri izvođenju radova pridržavati se svih pravila struke i uputstva proizvođača pojedinih materijala.</t>
  </si>
  <si>
    <t>U slučaju da izvođač predlaže iz svojih razloga ili iz razloga ekonomičnosti druga projektantska rješenja dužan je izraditi dokumentaciju (tekstualnu i grafičku) i dati je na odobrenje projektantu, nadzoru i investitoru.</t>
  </si>
  <si>
    <t>Ukoliko se promjenama utječe na neki od bitnih zahtjeva za građevinu, izvođač je dužan o svom trošku izraditi izmjene i dopune projektne dokumentacije i ishoditi izmjenu i dopunu građevinske dozvole .</t>
  </si>
  <si>
    <t>Izvođač je dužan o svom trošku izvesti ili provoditi:</t>
  </si>
  <si>
    <t>-</t>
  </si>
  <si>
    <t>osigurati prometnu signalizaciju prema uvjetima koje će propisati odgovarajuća gradska služba</t>
  </si>
  <si>
    <t>čišćenje vozila (kotača) pranjem, pri iskopima i uvijek ako za to postoji potreba, uključivo i čišćenje kolnika i nogostupa</t>
  </si>
  <si>
    <t>podmirivanje komunalnih troškova (privremene priključke i potrošnju vode, električne energije i sl.).</t>
  </si>
  <si>
    <t xml:space="preserve">zbrinjavanje otpada sa gradilišta </t>
  </si>
  <si>
    <t>mjere zaštite na radu</t>
  </si>
  <si>
    <t>čuvanje gradilišta - prema potrebi</t>
  </si>
  <si>
    <t>Eventualne utvrđene štete proizišle gradnjom snosi izvođač.</t>
  </si>
  <si>
    <t xml:space="preserve">U troškove gradnje ulaze i svi eventualni zastoji zbog niskih temperatura (zaštita konst.) visokih temperatura (dodatna vlaženja i sl.), te rješavanje problema kod iskopa i betoniranja zbog eventualne pojave podzemnih voda, ukoliko se radi o podzemnoj vodi koja je evidentirana u geomehaničkom izvještaju.
</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</si>
  <si>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</si>
  <si>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 ili podzemne vode.</t>
  </si>
  <si>
    <t>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t>
  </si>
  <si>
    <t xml:space="preserve">Po završetku svih radova i instalacija na zgradi izvođač je dužan ukloniti privremene objekte i priključke, zajedno sa svim alatom, inventarom i skelama, da očisti gradilište i da sva ostala prekopavanja dovede u prvobitno stanje, da o svom trošku, odgovarajućim sredstvima čišćenjem, pranjem, i sl. dovede cijeli pogođeni objekt sa instalacijama u potpuno čisto i ispravno stanje i da ih u tom stanju održava do predaje na korištenje. 
Čišćenja u toku izrade objekta, kao i završno čišćenje ulaze u cijenu radova.
</t>
  </si>
  <si>
    <t xml:space="preserve">Izvođač je dužan pribaviti sve potrebne certifikate, a tokom gradnje i za tehnički pregled dužan je izvršiti sva potrebna ispitivanja kvalitete izvršenih radova o svojem trošku.
</t>
  </si>
  <si>
    <t xml:space="preserve">Obaveze i dužnosti prema nadzoru i inspekciji, tehnički pregled i uporabna dozvola regulirani su zakonskom regulativom. </t>
  </si>
  <si>
    <t>Izvođač radova je dužan prije početka radova izraditi program kontrole kvalitete upotrebljavanih materijala.</t>
  </si>
  <si>
    <t>GARANTNI ROK</t>
  </si>
  <si>
    <t>Garantni rok teče od dana tehničkog prijema i predaje zgrade investitoru.</t>
  </si>
  <si>
    <t>Garantni rok za kvalitetu obavljenog posla daje izvođač i traje dvije godine, odnosno prema odredbi ugovora, a garantni rok za opremu je prema uvjetima proizvođača.</t>
  </si>
  <si>
    <t>Ako se u garantnom roku pojave bilo kakve promjene na radovima zbog loše kvalitete materijala izvođač je o svom trošku dužan ukloniti nedostatke.</t>
  </si>
  <si>
    <t>FORMIRANJE JEDINIČNIH CIJENA</t>
  </si>
  <si>
    <t>Vrijedi za sve vrste radova. Za pojedine vrste radova posebno su istaknuti dodatni uvjeti formiranja jedinične cijene ako postoje.</t>
  </si>
  <si>
    <t>Jedinične cijene obuhvaćaju, tako da je jedinična cijena konačna:</t>
  </si>
  <si>
    <t>sav rad uključivo i uzimanje mjere na gradnji za izvedbu i obračun,</t>
  </si>
  <si>
    <t>sav materijal uključivo pomoćni te pričvrsni material – pribor, vezna sredstva, brtvila, ugradbeni materijal</t>
  </si>
  <si>
    <t>potrebne radove i materijal sa transportima za izvedbu pojedine stavke troškovnika</t>
  </si>
  <si>
    <t>dobavu, odnosno izradu na gradilištu ili radionici</t>
  </si>
  <si>
    <t>sva potrebna sredstva zaštite pri radu radnika na gradilištu</t>
  </si>
  <si>
    <t xml:space="preserve">sve potrebne skele i radne platforme </t>
  </si>
  <si>
    <t>transport vanjski i na gradilištu</t>
  </si>
  <si>
    <t>ugradnju i testiranje</t>
  </si>
  <si>
    <t>uskladištenje</t>
  </si>
  <si>
    <t>osiguranje od oštećenja, kvara ili krađe</t>
  </si>
  <si>
    <t>svi prijenosi i prijevozi</t>
  </si>
  <si>
    <t>svu štetu nastalu nepažnjom u radu</t>
  </si>
  <si>
    <t>preuzimanje od strane nadzora</t>
  </si>
  <si>
    <t>čišćenje</t>
  </si>
  <si>
    <t>zaštitu izvedenih radova do primopredaje</t>
  </si>
  <si>
    <t>pogonska energija</t>
  </si>
  <si>
    <t>obračun izvedenih radova</t>
  </si>
  <si>
    <t>Sve obaveze i izdatke, te troškove po odredbama ovih uvjeta dužan je izvođač ukalkulirati u ponuđene jedinične cijene za sve radove na objektu i ne može zahtijevati da se ti radovi posebno naplaćuju.</t>
  </si>
  <si>
    <t>OBRAČUN RADOVA</t>
  </si>
  <si>
    <t>Ni jedan rad se ne može dva puta platiti, ukoliko nije dva puta rađen bez krivice izvođača, što se utvrđuje arbitražno, a na zahtjev jedne strane. Troškove arbitraže plaća strana koja nije bila u pravu.</t>
  </si>
  <si>
    <t>Obračun izvršenih radova izvršiti će se prema stvarno izvedenim količinama, izmjerom na licu mjesta, jedinici mjere u troškovniku, važećim normama, tehničkim uvjetima, ukoliko nije pojedinom stavkom troškovnika drugačije određeno.</t>
  </si>
  <si>
    <t>POSEBNE UZANCE VEZANE ZA NUĐENJE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</si>
  <si>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</si>
  <si>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</si>
  <si>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</si>
  <si>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izvođač, i dužan je otkloniti nedostatke (izmjene materijala, ponovljen rad i slično).</t>
  </si>
  <si>
    <t>Tehnički uvjeti za grupe radova, bilo građevinskih ili obrtničkih, dani su posebno uz svaku grupu gdje su naznačeni uvjeti za nuđenje i izradu propisanih radova u troškovniku.</t>
  </si>
  <si>
    <t>OSTALO</t>
  </si>
  <si>
    <t>Ako je u stavci troškovnika uključena izvedba radova za koje je potrebna radna snaga posebne kvalifikacije (struke), treba ih povjeriti radnicima tražene struke.</t>
  </si>
  <si>
    <t xml:space="preserve">Ovi opći uvjeti mijenjaju se ili nadopunjuju opisom pojedinih stavki troškovnika.
Ovi opći tehnički uvjeti vrijede za svaku pojedinu skupinu radova.
</t>
  </si>
  <si>
    <t>POSEBNI TEHNIČKI UVJETI GRADNJE ZA KALKULACIJE I IZVOĐENJE SVIH RADOVA OBUHVAĆENIH GLAVNIM PROJEKTOM</t>
  </si>
  <si>
    <t xml:space="preserve">Svi radovi izvodit će se prema glavnom projektu i izvedbenom uz primjenu navedene zakonske regulative i normi za pojedinu vrstu radova. </t>
  </si>
  <si>
    <t>Opći tehnički uvjeti vrijede za svaku pojedinu skupinu radova, kao i pripadajući zakoni i pravilnici te hrvatske i europske norme navedene za pojedinu skupinu radova u posebnim tehničkim uvjetima gradnje.</t>
  </si>
  <si>
    <t xml:space="preserve">Prije početka zemljanih radova obavezno iskolčiti gabarite objekta, te po potrebi postaviti druge potrebne oznake, označiti stalne visine, te snimiti postojeći teren radi obračuna količine iskopa. </t>
  </si>
  <si>
    <t xml:space="preserve">Izvođač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t>
  </si>
  <si>
    <t>Predviđenu kategoriju tla u troškovniku treba provjeriti na gradilištu, ukoliko ne odgovara, ustanoviti ispravnu, i to unijeti u građevinski dnevnik, a što obostrano potpisuje nadzorni inženjer i rukovoditelj gradnje.</t>
  </si>
  <si>
    <t>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t>
  </si>
  <si>
    <t>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t>
  </si>
  <si>
    <t>Kod zatrpavanja nakon izvedbe temelja i instalacija u tlu i sl, treba materijal polijevati, kako bi se mogao bolje nabiti i dobiti potrebna zbijenost, a nabijanje izvesti u slojevima do najviše 30 cm s vibro nabijačima ili žabama.</t>
  </si>
  <si>
    <t xml:space="preserve">Sve nasipe izvesti u određenoj debljini, prema izvedbenoj projektnoj dokumentaciji. Upotrebljeni materijal za nasip (šljunak, pijesak, tučenac) mora biti čist od organskih primjesa. </t>
  </si>
  <si>
    <t>Po završetku gradnje izvršiti planiranje terena, te ukloniti nepotrebno s gradilišta, odakle će se ponovno upotrijebiti za ugradbu, a preostalo odvesti na gradsku planirku. Prevezeni materijal računa se u sraslom stanju, dok se postotak za rastresitost ukalkulira u cijenu. U cijeni je uključena naplata deponije.</t>
  </si>
  <si>
    <t>Kameni materijal koji se ugrađuje mora odgovarati propisima HRN EN 12620:2003</t>
  </si>
  <si>
    <t>Ovi uvjeti mijenjaju se ili nadponujuju opisima u pojedinim stavkama troškovnika.</t>
  </si>
  <si>
    <t>Ukoliko dođe do zatrpavanja, urušavanja, odrona ili bilo koje druge štete nepažnjom izvođača (radi nedovoljnog podupiranja, razupiranja ili drugog nedovoljnog osiguranja), izvođač je dužan dovesti iskop u ispravno stanje, odnosno popraviti štetu bez posebne naknade.</t>
  </si>
  <si>
    <t>Za sve stavke obuhvaćene troškovnikom zemljanih radova u jediničnu cijenu potrebno je uračunati sve horizontalne i vertikalne transporte, te utovar u vozilo, dok je odvoz suvišne zemlje od širokog iskopa i ostalih iskopa na deponiju obuhvaćen posebnom stavkom.</t>
  </si>
  <si>
    <t>Radove na iskopu i konačno utvrđivanje temeljenja (pregled temeljnog tla) vršiti pod nadzorom ovlaštenog geomehaničara ili projektanta konstrukcije.</t>
  </si>
  <si>
    <t>NAPOMENA:</t>
  </si>
  <si>
    <t>UKUPNO:</t>
  </si>
  <si>
    <t>BETONSKI I ARMIRANO-BETONSKI RADOVI</t>
  </si>
  <si>
    <t>Važeći propisi:</t>
  </si>
  <si>
    <t>1. Tehnički propis za betonske konstrukcije (NN 139/09, 14/10, 125/10, 136/12)</t>
  </si>
  <si>
    <t>2. Tehnički propis za cement za betonske konstrukcije (NN 64/05, 74/06)</t>
  </si>
  <si>
    <t>3. Hrvatske norme:</t>
  </si>
  <si>
    <t>za agregat: HRN EN 12620: 2003;HRN EN 13055 - 1: 2003, HRN EN 932-1; HRN EN 933-4</t>
  </si>
  <si>
    <t xml:space="preserve">za cement: HRN EN 197, HRN EN 196 </t>
  </si>
  <si>
    <t xml:space="preserve">za vodu: HRN EN 1008:2002 </t>
  </si>
  <si>
    <t>za armaturu: n HRN 10080, n HRN 10138, n HRN 10260, HRN EN 10020, HRN EN 10025, HRN EN 10027, EN 10079, HRN EN 523, HRN EN 729-3</t>
  </si>
  <si>
    <t>za beton: HRN EN 206-1:2002, 206-1:1:2004, HRN EN 12350, HRN EN 12390, HRN U.M1.057, HRN U.M1.016, HRN EN 480-11, HRN EN 12504, HRN EN 13670-1:2002 (izvedba)</t>
  </si>
  <si>
    <t>za predgotovljene betonske elemente: HRN EN 13369: 2004,HRN EN 1338:2004 (opločnici), HRN EN 1339.2004, HRN EN 1340:2004 (rubnjaci) HRN EN 13224:2004 (rebrasti stropni elementi) HRN EN 13225:2004 (linijski konstrukcijski elementi) HRN EN 12843:2004 (stupovi)</t>
  </si>
  <si>
    <t xml:space="preserve">Prilikom isporuke cementa isporučioc je dužan dostaviti podatke i ateste. </t>
  </si>
  <si>
    <t>Za izradu betona predviđa se prirodno granulirani šljunak ili drobljeni agregat.</t>
  </si>
  <si>
    <t>Kameni agregat mora biti dovoljno čvrst i postojan, ne smije sadržavati zemljanih i organskih sastojaka, niti drugih primjesa štetnih za beton i armaturu. Kameni agregat u pogledu kvalitete mora odgovarati važećim normama.</t>
  </si>
  <si>
    <t>Sve vrste čelika moraju imati kompaktnu homogenu strukturu. Ne smiju imati nikakvih nedostataka, mjehura, pukotina ili vanjskih oštećenja.</t>
  </si>
  <si>
    <t>Prilikom isporuke betonskog čelika isporučilac je dužan dostaviti certifikate koji garantiraju: vlačnu čvrstoću i varivost čelika.</t>
  </si>
  <si>
    <t>U sve betonske i arm. betonske konstrukcije potrebno je u toku betoniranja ugraditi čel. pločice, ankere za učvršćenje bravarije i limarije, trake za uzemljenje.</t>
  </si>
  <si>
    <t xml:space="preserve">Sve proboje potrebno je uskladiti sa projektima instalacija (elektrika, grijanje, vodovod i kanalizacija). Ovaj posao se neće posebno obračunavati, već ulazi u jediničnu cijenu betona i oplate. </t>
  </si>
  <si>
    <t>Ukoliko nije koja stavka dovoljno opisana ili je nejasna, izvođač radova mora zatražiti razjašnjenje od projektanta prije predaje ponude, jer se kasniji prigovori neće uzeti u obzir. Svi radovi moraju se izvesti stručno, sa prvorazrednim materijalom, prema uzancama i običajima struke, te prema opisu i uputama projektanta i statičara.</t>
  </si>
  <si>
    <t>Radne rešetke u temeljnoj ploči, obodnim zidovima i na spojevima zbog podzemne vode obavezno rješavati sa ugradnjom vodonepropusnih traka. Premjeravanje i obračun izvršenih radova vršit će se prema "Prosječnim normama u građevinarstvu".</t>
  </si>
  <si>
    <t>Postavljanje i vezivanje armature izvesti točno prema armaturnim nacrtima, sa podmetanjem podložaka, kako bi se osigurala potrebna udaljenost između armature i oplate.</t>
  </si>
  <si>
    <t>Prije betoniranja obavezan je pregled armature od strane izvođača i nadzornog inženjera ili projektanta konstrukcije.</t>
  </si>
  <si>
    <t>Količine bet. željeza u troškovniku date su aproksimativno. Točne količine dat će se armaturnim nacrtima.</t>
  </si>
  <si>
    <t>Izrađena oplata, s podupiranjem, prije betoniranja mora biti od strane izvođača statički kontrolirana. Prije nego što se počne ugrađivati beton moraju se provjeriti dimenzije oplate i kakvoća njihove izvedbe, kao i čistoća i vlažnost oplate.</t>
  </si>
  <si>
    <t>Izvođač radova dužan je kontinuirano pratiti izvedbu vertikalnosti i hodrizontalnosti elemenata konstrukcije sa geodetskom kontrolom te sve promjene glede sljegavanja objekta, a koje nisu u skladu s predviđanjima u projektu, obavijestiti projektanta konstrukcije i nadzornu službu investitora.</t>
  </si>
  <si>
    <t xml:space="preserve">Izvođač je obavezan posjedovati ateste o kvaliteti svih ugrađenih materijala.
Kvaliteta čelika, betona i njegovih komponentnih materijala trebaju odgovarati "Tehničkim propisima za betonske konstrukcije"
</t>
  </si>
  <si>
    <t>Sve plohe betona na fasadi i u objektu koje se ne žbukaju potrebno je izraditi u propisanoj glatkoj oplati i opisu u pojedinoj stavci troškovnika. Naknadnu obradu arm.bet.glatkih zidova i stropova dužan je izvođač radova izvesti bez posebne naplate. Kod ugradbe betona paziti da ne dođe do stvaranja gnijezda i segregacije betona. Kod izrade betona potrebno je upotrijebiti istu vrstu cementa i agregata za nosivu konstrukciju projektiranog objekta.</t>
  </si>
  <si>
    <t>Jedinična cijena treba obuhvatiti sav rad i materijal sa transportima za izvedbu pojedine stavke troškovnika i to:</t>
  </si>
  <si>
    <t xml:space="preserve"> - </t>
  </si>
  <si>
    <t xml:space="preserve">sav potreban rad, uključujući nutarnji transport
</t>
  </si>
  <si>
    <t>sav potreban materijal</t>
  </si>
  <si>
    <t>zaštitu betonske i armirano betonske konstrukcije od djelovanja atmosferskih nepogoda, vrućina, hladnoća i svu potrebnu njegu betona</t>
  </si>
  <si>
    <t>polijevanje oplate prije ubacivanja betona</t>
  </si>
  <si>
    <t>potrebna nabijanja betona kod ugradnje</t>
  </si>
  <si>
    <t>izradu i uskladištenje montažnih elemenata</t>
  </si>
  <si>
    <t>ispitivanje cementa, agregata i betona</t>
  </si>
  <si>
    <t xml:space="preserve">Izvođač radova je dužan prije početka radova izraditi program kontrole kvalitete upotrebljavanih materijala.
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
</t>
  </si>
  <si>
    <t>MONOLITNA KONSTRUKCIJA</t>
  </si>
  <si>
    <t>DIO 1</t>
  </si>
  <si>
    <r>
      <t xml:space="preserve">Betoniranje </t>
    </r>
    <r>
      <rPr>
        <b/>
        <sz val="10"/>
        <rFont val="Arial"/>
        <family val="2"/>
        <charset val="238"/>
      </rPr>
      <t xml:space="preserve">podložnog betona </t>
    </r>
    <r>
      <rPr>
        <sz val="10"/>
        <rFont val="Arial"/>
        <family val="2"/>
        <charset val="238"/>
      </rPr>
      <t>debljine d=10,0 cm ispod temeljnih ploča, temeljnih stopa i temeljnih greda, betonom klase C 12/15.</t>
    </r>
  </si>
  <si>
    <t>m3</t>
  </si>
  <si>
    <r>
      <t xml:space="preserve">Oplata i betoniranje armirano betonskih monolitnih </t>
    </r>
    <r>
      <rPr>
        <b/>
        <sz val="10"/>
        <rFont val="Arial"/>
        <family val="2"/>
        <charset val="238"/>
      </rPr>
      <t xml:space="preserve">temeljnih greda i ploča </t>
    </r>
    <r>
      <rPr>
        <sz val="10"/>
        <rFont val="Arial"/>
        <family val="2"/>
        <charset val="238"/>
      </rPr>
      <t>dimenzija poprečnog presjeka 150/100 do 250/100 cm, izrađenih od betona klase C30/37, razreda izloženosti XC2, te armiranih armaturom B 500B. Količine materijala za sve grede ukupno.</t>
    </r>
  </si>
  <si>
    <t xml:space="preserve">DVOSTRANA oplata tem.greda i JEDNOSTRANA oplata ploča obodno prema nacrtima, komplet sa svim transportima, pomoćnim materijalom te čišćenjem, sortiranjem i slaganjem nakon demontaže. Obračunate su obje strane tem.greda. Obračun po m2 izvedene oplate. </t>
  </si>
  <si>
    <t xml:space="preserve"> - beton </t>
  </si>
  <si>
    <t xml:space="preserve"> - oplata</t>
  </si>
  <si>
    <t>m2</t>
  </si>
  <si>
    <t>4.</t>
  </si>
  <si>
    <t>Oplata konstrukcije prema nacrtima, komplet sa svim transportima, pomoćnim materijalom te čišćenjem, sortiranjem i slaganjem nakon demontaže. Obračun po m2 izvedene oplate.</t>
  </si>
  <si>
    <t xml:space="preserve">Količine materijala po elementu: </t>
  </si>
  <si>
    <t>komada 16</t>
  </si>
  <si>
    <t>kom</t>
  </si>
  <si>
    <t>5.</t>
  </si>
  <si>
    <t>DVOSTRANA oplata konstrukcije prema nacrtima, komplet sa svim transportima, pomoćnim materijalom te čišćenjem, sortiranjem i slaganjem nakon demontaže. Obračunate su obje strane nadtem.greda. Obračun po m2 izvedene oplate.</t>
  </si>
  <si>
    <t>6.</t>
  </si>
  <si>
    <t>Dobava, izrada, postava i vezivanje srednje složene armature izrađene prema važećim propisima i statičkom proračunu i armaturnim nacrtima.  Dana količina je aproksimativna, a točna količina i oblik dat će se armaturnim nacrtima.</t>
  </si>
  <si>
    <t>kg</t>
  </si>
  <si>
    <t>7.</t>
  </si>
  <si>
    <t xml:space="preserve"> - armatura</t>
  </si>
  <si>
    <t>8.</t>
  </si>
  <si>
    <t>Ugradnja zaštitnih cijevi u temeljnu konstrukciju za prodore prema projektu instalacija.</t>
  </si>
  <si>
    <t>paušal</t>
  </si>
  <si>
    <t>9.</t>
  </si>
  <si>
    <t>Oplata konstrukcije prema nacrtima, komplet sa svim transportima, pomoćnim materijalom te čišćenjem, sortiranjem i slaganjem nakon demontaže. Potrebno je predvidjeti oplatu prodora prema projektu instalacija. Obračun po m2 izvedene oplate.</t>
  </si>
  <si>
    <t>Izrada, postava i vezivanje srednje složene armature izrađene prema važećim propisima, statičkom proračunu i armaturnim nacrtima.  Dana količina je aproksimativna, a točna količina i oblik dat će se armaturnim nacrtima.</t>
  </si>
  <si>
    <t xml:space="preserve"> - beton</t>
  </si>
  <si>
    <t xml:space="preserve"> - rebrasta armatura</t>
  </si>
  <si>
    <t xml:space="preserve"> - armaturne mreže</t>
  </si>
  <si>
    <t>10.</t>
  </si>
  <si>
    <t>Kod podne ploče izvodi se završna protuklizna obrada metlom.</t>
  </si>
  <si>
    <t>Sve radove izvoditi prema uputama proizvođača materijala.</t>
  </si>
  <si>
    <t xml:space="preserve"> - spremište repromaterijala </t>
  </si>
  <si>
    <t>11.</t>
  </si>
  <si>
    <r>
      <t xml:space="preserve">Oplata i betoniranje </t>
    </r>
    <r>
      <rPr>
        <b/>
        <sz val="10"/>
        <rFont val="Arial"/>
        <family val="2"/>
        <charset val="238"/>
      </rPr>
      <t>AB zidova prizemlja i katova, debljine d=30,0 cm</t>
    </r>
    <r>
      <rPr>
        <sz val="10"/>
        <rFont val="Arial"/>
        <family val="2"/>
        <charset val="238"/>
      </rPr>
      <t>, betonom klase C30/37 razreda izloženosti XC1, te armiranih armaturom B500B..</t>
    </r>
  </si>
  <si>
    <t>DVOSTRANA oplata konstrukcije prema nacrtima, komplet sa svim transportima, pomoćnim materijalom te čišćenjem, sortiranjem i slaganjem nakon demontaže. Obračunate su obje strane zidova. Vidljivi dio zidova izvesti u glatkoj oplati. Potrebno je predvidjeti oplatu prodora prema projektu instalacija. Obračun po m2 izvedene oplate.</t>
  </si>
  <si>
    <t>12.</t>
  </si>
  <si>
    <t>13.</t>
  </si>
  <si>
    <r>
      <t xml:space="preserve">Oplata i betoniranje </t>
    </r>
    <r>
      <rPr>
        <b/>
        <sz val="10"/>
        <rFont val="Arial"/>
        <family val="2"/>
        <charset val="238"/>
      </rPr>
      <t>AB zidova na katovima, debljine d=20,0 cm</t>
    </r>
    <r>
      <rPr>
        <sz val="10"/>
        <rFont val="Arial"/>
        <family val="2"/>
        <charset val="238"/>
      </rPr>
      <t>, betonom klase C30/37 razreda izloženosti XC1, te armiranih armaturom B500B.</t>
    </r>
  </si>
  <si>
    <t>14.</t>
  </si>
  <si>
    <r>
      <t xml:space="preserve">Oplata i betoniranje </t>
    </r>
    <r>
      <rPr>
        <b/>
        <sz val="10"/>
        <rFont val="Arial"/>
        <family val="2"/>
        <charset val="238"/>
      </rPr>
      <t xml:space="preserve">vertikalnih serklaža prizemlja i katova, </t>
    </r>
    <r>
      <rPr>
        <sz val="10"/>
        <rFont val="Arial"/>
        <family val="2"/>
        <charset val="238"/>
      </rPr>
      <t>poprečnih presjeka 25/25 cm, 25/40 cm i 30/30 cm, betonom klase C 30/37, razreda izloženosti XC1, te armiranih armaturom B500B.</t>
    </r>
  </si>
  <si>
    <t>Oplata konstrukcije prema nacrtima, komplet sa svim transportima, pomoćnim materijalom te čišćenjem, sortiranjem i slaganjem nakon demontaže. Vidljivi dio serklaža izvesti u glatkoj oplati. Potrebno je predvidjeti oplatu prodora prema projektu instalacija.  Obračun po m2 izvedene oplate.</t>
  </si>
  <si>
    <t>15.</t>
  </si>
  <si>
    <t xml:space="preserve">Oplata konstrukcije prema nacrtima, komplet sa svim transportima, pomoćnim materijalom te čišćenjem, sortiranjem i slaganjem nakon demontaže. Vidljivi dio konstrukcije izvesti u glatkoj oplati. Potrebno je predvidjeti oplatu prodora prema projektu instalacija. Obračun po m2 izvedene oplate. </t>
  </si>
  <si>
    <t>16.</t>
  </si>
  <si>
    <t>Dobava, izrada, postava i vezivanje srednje složene armature izrađene prema važećim propisima i statičkom proračunu i armaturnim nacrtima. Dana količina je aproksimativna, a točna količina i oblik dat će se armaturnim nacrtima.</t>
  </si>
  <si>
    <t>17.</t>
  </si>
  <si>
    <t xml:space="preserve">Oplata konstrukcije prema nacrtima, komplet sa svim transportima, pomoćnim materijalom te čišćenjem, sortiranjem i slaganjem nakon demontaže. Vidljivi dio serklaža izvesti u glatkoj oplati. Potrebno je predvidjeti oplatu prodora prema projektu instalacija. Obračun po m2 izvedene oplate. </t>
  </si>
  <si>
    <t xml:space="preserve"> - armatura </t>
  </si>
  <si>
    <t>18.</t>
  </si>
  <si>
    <r>
      <t xml:space="preserve">Oplata, armatura i betoniranje </t>
    </r>
    <r>
      <rPr>
        <b/>
        <sz val="10"/>
        <rFont val="Arial"/>
        <family val="2"/>
        <charset val="238"/>
      </rPr>
      <t xml:space="preserve">AB podesta debljina d=18,0 cm i d=20,0 cm, te kosih ploča trokrakog stubišta d=18,0 cm i stepenica </t>
    </r>
    <r>
      <rPr>
        <sz val="10"/>
        <rFont val="Arial"/>
        <family val="2"/>
        <charset val="238"/>
      </rPr>
      <t>betonom klase C30/37 razreda izloženosti XC1.</t>
    </r>
  </si>
  <si>
    <t>Oplata konstrukcije prema nacrtima, komplet sa svim transportima, pomoćnim materijalom te čišćenjem, sortiranjem i slaganjem nakon demontaže.  Vidljivi dio izvesti u glatkoj oplati.  Potrebno je predvidjeti oplatu prodora prema projektu instalacija. Obračun po m2 izvedene oplate.</t>
  </si>
  <si>
    <t>19.</t>
  </si>
  <si>
    <r>
      <t>Oplata, armatura i betoniranje</t>
    </r>
    <r>
      <rPr>
        <b/>
        <sz val="10"/>
        <rFont val="Arial"/>
        <family val="2"/>
        <charset val="238"/>
      </rPr>
      <t xml:space="preserve"> AB kose krovne ploče jezgre</t>
    </r>
    <r>
      <rPr>
        <sz val="10"/>
        <rFont val="Arial"/>
        <family val="2"/>
        <charset val="238"/>
      </rPr>
      <t xml:space="preserve"> (površine cca 35 m2), </t>
    </r>
    <r>
      <rPr>
        <b/>
        <sz val="10"/>
        <rFont val="Arial"/>
        <family val="2"/>
        <charset val="238"/>
      </rPr>
      <t>debljine d=20,0 cm</t>
    </r>
    <r>
      <rPr>
        <sz val="10"/>
        <rFont val="Arial"/>
        <family val="2"/>
        <charset val="238"/>
      </rPr>
      <t>, betonom klase C 30/37, razreda izloženosti XC1.</t>
    </r>
  </si>
  <si>
    <t xml:space="preserve"> - oplata obodno</t>
  </si>
  <si>
    <t>20.</t>
  </si>
  <si>
    <r>
      <t>Oplata, armatura i betoniranje</t>
    </r>
    <r>
      <rPr>
        <b/>
        <sz val="10"/>
        <rFont val="Arial"/>
        <family val="2"/>
        <charset val="238"/>
      </rPr>
      <t xml:space="preserve"> AB krovne ploče okna</t>
    </r>
    <r>
      <rPr>
        <sz val="10"/>
        <rFont val="Arial"/>
        <family val="2"/>
        <charset val="238"/>
      </rPr>
      <t xml:space="preserve"> (površine cca 2,5 m2), </t>
    </r>
    <r>
      <rPr>
        <b/>
        <sz val="10"/>
        <rFont val="Arial"/>
        <family val="2"/>
        <charset val="238"/>
      </rPr>
      <t>debljine d=20,0 cm</t>
    </r>
    <r>
      <rPr>
        <sz val="10"/>
        <rFont val="Arial"/>
        <family val="2"/>
        <charset val="238"/>
      </rPr>
      <t>, betonom klase C 30/37, razreda izloženosti XC1.</t>
    </r>
  </si>
  <si>
    <t>21.</t>
  </si>
  <si>
    <r>
      <t xml:space="preserve">Betoniranje betona za pad </t>
    </r>
    <r>
      <rPr>
        <b/>
        <sz val="10"/>
        <rFont val="Arial"/>
        <family val="2"/>
        <charset val="238"/>
      </rPr>
      <t xml:space="preserve">(K1 - krov s HI membranom na tlačnoj ploči), </t>
    </r>
    <r>
      <rPr>
        <sz val="10"/>
        <rFont val="Arial"/>
        <family val="2"/>
        <charset val="238"/>
      </rPr>
      <t>debljine cca d=4,0 - 22,0 cm, površine cca 780 m2, laganim betonom klase C25/30, razreda izloženosti XC1.</t>
    </r>
  </si>
  <si>
    <t>DIO 2</t>
  </si>
  <si>
    <t>22.</t>
  </si>
  <si>
    <t>23.</t>
  </si>
  <si>
    <r>
      <t xml:space="preserve">Oplata i betoniranje armirano betonskih monolitnih </t>
    </r>
    <r>
      <rPr>
        <b/>
        <sz val="10"/>
        <rFont val="Arial"/>
        <family val="2"/>
        <charset val="238"/>
      </rPr>
      <t xml:space="preserve">temeljnih greda </t>
    </r>
    <r>
      <rPr>
        <sz val="10"/>
        <rFont val="Arial"/>
        <family val="2"/>
        <charset val="238"/>
      </rPr>
      <t xml:space="preserve">dimenzija poprečnog presjeka 100/60 cm do  180/60 cm </t>
    </r>
    <r>
      <rPr>
        <b/>
        <sz val="10"/>
        <rFont val="Arial"/>
        <family val="2"/>
        <charset val="238"/>
      </rPr>
      <t xml:space="preserve">i temeljnih ploča </t>
    </r>
    <r>
      <rPr>
        <sz val="10"/>
        <rFont val="Arial"/>
        <family val="2"/>
        <charset val="238"/>
      </rPr>
      <t>debljine 60 cm, izrađenih od betona klase C30/37, razreda izloženosti XC2, te armiranih armaturom B 500B. Količine materijala za sve grede ukupno.</t>
    </r>
  </si>
  <si>
    <t xml:space="preserve">DVOSTRANA oplata konstrukcije prema nacrtima, komplet sa svim transportima, pomoćnim materijalom te čišćenjem, sortiranjem i slaganjem nakon demontaže. Obračunate su obje strane tem.greda. Obračun po m2 izvedene oplate. </t>
  </si>
  <si>
    <t>24.</t>
  </si>
  <si>
    <t>25.</t>
  </si>
  <si>
    <t>26.</t>
  </si>
  <si>
    <t>27.</t>
  </si>
  <si>
    <t>Armatura nadtemeljnih greda, te podne ploče prizemlja.</t>
  </si>
  <si>
    <t>28.</t>
  </si>
  <si>
    <t>JEDNOSTRANA oplata konstrukcije prema nacrtima, komplet sa svim transportima, pomoćnim materijalom te čišćenjem, sortiranjem i slaganjem nakon demontaže. Potrebno je predvidjeti oplatu prodora prema projektu instalacija. Obračun po m2 izvedene oplate.</t>
  </si>
  <si>
    <t>29.</t>
  </si>
  <si>
    <t>30.</t>
  </si>
  <si>
    <r>
      <t>Oplata, armatura i betoniranje</t>
    </r>
    <r>
      <rPr>
        <b/>
        <sz val="10"/>
        <rFont val="Arial"/>
        <family val="2"/>
        <charset val="238"/>
      </rPr>
      <t xml:space="preserve"> AB podne ploče terase na 2.katu</t>
    </r>
    <r>
      <rPr>
        <sz val="10"/>
        <rFont val="Arial"/>
        <family val="2"/>
        <charset val="238"/>
      </rPr>
      <t xml:space="preserve"> (površine cca 24,8 m2), </t>
    </r>
    <r>
      <rPr>
        <b/>
        <sz val="10"/>
        <rFont val="Arial"/>
        <family val="2"/>
        <charset val="238"/>
      </rPr>
      <t>debljine d=20,0 cm</t>
    </r>
    <r>
      <rPr>
        <sz val="10"/>
        <rFont val="Arial"/>
        <family val="2"/>
        <charset val="238"/>
      </rPr>
      <t>, betonom klase C 25/30, razreda izloženosti XC1.</t>
    </r>
  </si>
  <si>
    <t>31.</t>
  </si>
  <si>
    <t>32.</t>
  </si>
  <si>
    <r>
      <t>Oplata, armatura i betoniranje</t>
    </r>
    <r>
      <rPr>
        <b/>
        <sz val="10"/>
        <rFont val="Arial"/>
        <family val="2"/>
        <charset val="238"/>
      </rPr>
      <t xml:space="preserve"> AB podne ploče balkona</t>
    </r>
    <r>
      <rPr>
        <sz val="10"/>
        <rFont val="Arial"/>
        <family val="2"/>
        <charset val="238"/>
      </rPr>
      <t xml:space="preserve"> (površine cca 36,1 m2), </t>
    </r>
    <r>
      <rPr>
        <b/>
        <sz val="10"/>
        <rFont val="Arial"/>
        <family val="2"/>
        <charset val="238"/>
      </rPr>
      <t>debljine d=20,0 cm</t>
    </r>
    <r>
      <rPr>
        <sz val="10"/>
        <rFont val="Arial"/>
        <family val="2"/>
        <charset val="238"/>
      </rPr>
      <t>, betonom klase C 25/30, razreda izloženosti XC1.</t>
    </r>
  </si>
  <si>
    <t>33.</t>
  </si>
  <si>
    <r>
      <t>Oplata, armatura i betoniranje</t>
    </r>
    <r>
      <rPr>
        <b/>
        <sz val="10"/>
        <rFont val="Arial"/>
        <family val="2"/>
        <charset val="238"/>
      </rPr>
      <t xml:space="preserve"> AB stropne ploče 3.kata tj. krovne ploče</t>
    </r>
    <r>
      <rPr>
        <sz val="10"/>
        <rFont val="Arial"/>
        <family val="2"/>
        <charset val="238"/>
      </rPr>
      <t xml:space="preserve"> (površine cca 175,2 m2), </t>
    </r>
    <r>
      <rPr>
        <b/>
        <sz val="10"/>
        <rFont val="Arial"/>
        <family val="2"/>
        <charset val="238"/>
      </rPr>
      <t>debljine d=20,0 cm</t>
    </r>
    <r>
      <rPr>
        <sz val="10"/>
        <rFont val="Arial"/>
        <family val="2"/>
        <charset val="238"/>
      </rPr>
      <t>, betonom klase C 25/30, razreda izloženosti XC1.</t>
    </r>
  </si>
  <si>
    <t>34.</t>
  </si>
  <si>
    <t>35.</t>
  </si>
  <si>
    <r>
      <t>Oplata, armatura i betoniranje</t>
    </r>
    <r>
      <rPr>
        <b/>
        <sz val="10"/>
        <rFont val="Arial"/>
        <family val="2"/>
        <charset val="238"/>
      </rPr>
      <t xml:space="preserve"> AB krovne ploče iznad okna za dizalo</t>
    </r>
    <r>
      <rPr>
        <sz val="10"/>
        <rFont val="Arial"/>
        <family val="2"/>
        <charset val="238"/>
      </rPr>
      <t xml:space="preserve"> (površine cca 8,1 m2), </t>
    </r>
    <r>
      <rPr>
        <b/>
        <sz val="10"/>
        <rFont val="Arial"/>
        <family val="2"/>
        <charset val="238"/>
      </rPr>
      <t>debljine d=20,0 cm</t>
    </r>
    <r>
      <rPr>
        <sz val="10"/>
        <rFont val="Arial"/>
        <family val="2"/>
        <charset val="238"/>
      </rPr>
      <t>, betonom klase C 25/30, razreda izloženosti XC1.</t>
    </r>
  </si>
  <si>
    <t>36.</t>
  </si>
  <si>
    <r>
      <t xml:space="preserve">Oplata i betoniranje </t>
    </r>
    <r>
      <rPr>
        <b/>
        <sz val="10"/>
        <rFont val="Arial"/>
        <family val="2"/>
        <charset val="238"/>
      </rPr>
      <t>AB zidova prizemlja i katova, debljine d=25,0 cm</t>
    </r>
    <r>
      <rPr>
        <sz val="10"/>
        <rFont val="Arial"/>
        <family val="2"/>
        <charset val="238"/>
      </rPr>
      <t>, betonom klase C30/37 razreda izloženosti XC1.</t>
    </r>
  </si>
  <si>
    <t>37.</t>
  </si>
  <si>
    <r>
      <t xml:space="preserve">Oplata i betoniranje </t>
    </r>
    <r>
      <rPr>
        <b/>
        <sz val="10"/>
        <rFont val="Arial"/>
        <family val="2"/>
        <charset val="238"/>
      </rPr>
      <t xml:space="preserve">vertikalnih serklaža i stupova prizemlja i katova, </t>
    </r>
    <r>
      <rPr>
        <sz val="10"/>
        <rFont val="Arial"/>
        <family val="2"/>
        <charset val="238"/>
      </rPr>
      <t>poprečnog presjeka 25/25 cm, 30/30 cm do 25/40 cm i 35/35 cm, betonom klase C 30/37, razreda izloženosti XC1, te armiranih armaturom B500B.</t>
    </r>
  </si>
  <si>
    <t>38.</t>
  </si>
  <si>
    <r>
      <rPr>
        <b/>
        <sz val="10"/>
        <rFont val="Arial"/>
        <family val="2"/>
        <charset val="238"/>
      </rPr>
      <t>Armatura zidova</t>
    </r>
    <r>
      <rPr>
        <sz val="10"/>
        <rFont val="Arial"/>
        <family val="2"/>
        <charset val="238"/>
      </rPr>
      <t xml:space="preserve"> u prizemlju i na katovima, te </t>
    </r>
    <r>
      <rPr>
        <b/>
        <sz val="10"/>
        <rFont val="Arial"/>
        <family val="2"/>
        <charset val="238"/>
      </rPr>
      <t xml:space="preserve">vertikalnih serklaža i stupova </t>
    </r>
    <r>
      <rPr>
        <sz val="10"/>
        <rFont val="Arial"/>
        <family val="2"/>
        <charset val="238"/>
      </rPr>
      <t>u prizemlju i katovima.</t>
    </r>
  </si>
  <si>
    <t>39.</t>
  </si>
  <si>
    <t>40.</t>
  </si>
  <si>
    <r>
      <t xml:space="preserve">Oplata, armatura i betoniranje </t>
    </r>
    <r>
      <rPr>
        <b/>
        <sz val="10"/>
        <rFont val="Arial"/>
        <family val="2"/>
        <charset val="238"/>
      </rPr>
      <t xml:space="preserve">AB podesta debljine d=18,0 cm, te kosih ploča trokrakog stubišta d=18,0 cm i stepenica </t>
    </r>
    <r>
      <rPr>
        <sz val="10"/>
        <rFont val="Arial"/>
        <family val="2"/>
        <charset val="238"/>
      </rPr>
      <t>betonom klase C30/37 razreda izloženosti XC1.</t>
    </r>
  </si>
  <si>
    <t>JEDNOSTRANA oplata konstrukcije prema nacrtima, komplet sa svim transportima, pomoćnim materijalom te čišćenjem, sortiranjem i slaganjem nakon demontaže.  Vidljivi dio izvesti u glatkoj oplati.  Potrebno je predvidjeti oplatu prodora prema projektu instalacija. Obračun po m2 izvedene oplate.</t>
  </si>
  <si>
    <t>41.</t>
  </si>
  <si>
    <t>Betoniranje betona za pad laganim betonom klase C25/30, razreda izloženosti XC1.</t>
  </si>
  <si>
    <r>
      <t xml:space="preserve"> - </t>
    </r>
    <r>
      <rPr>
        <b/>
        <sz val="10"/>
        <rFont val="Arial"/>
        <family val="2"/>
        <charset val="238"/>
      </rPr>
      <t>K3 - krov s hidroizolacijskom membranom na AB ploči</t>
    </r>
    <r>
      <rPr>
        <sz val="10"/>
        <rFont val="Arial"/>
        <family val="2"/>
        <charset val="238"/>
      </rPr>
      <t>, beton za pad debljine cca d=4,0 - 14,0 cm, površine cca 163,8 m2</t>
    </r>
  </si>
  <si>
    <r>
      <t xml:space="preserve"> - </t>
    </r>
    <r>
      <rPr>
        <b/>
        <sz val="10"/>
        <rFont val="Arial"/>
        <family val="2"/>
        <charset val="238"/>
      </rPr>
      <t>K5, K6 - nenatkrivena terasa iznad grijanog tj. negrijanog prostora</t>
    </r>
    <r>
      <rPr>
        <sz val="10"/>
        <rFont val="Arial"/>
        <family val="2"/>
        <charset val="238"/>
      </rPr>
      <t>, beton za pad debljine cca d=4,0 - 7,0 cm, površine cca 31,8 m2</t>
    </r>
  </si>
  <si>
    <r>
      <rPr>
        <b/>
        <sz val="10"/>
        <rFont val="Arial"/>
        <family val="2"/>
        <charset val="238"/>
      </rPr>
      <t xml:space="preserve"> - K8 - natkrivena terasa na 2.katu,</t>
    </r>
    <r>
      <rPr>
        <sz val="10"/>
        <rFont val="Arial"/>
        <family val="2"/>
        <charset val="238"/>
      </rPr>
      <t xml:space="preserve"> beton za pad debljine cca d=4,0-14,0 cm, površine cca 24,8 m2</t>
    </r>
  </si>
  <si>
    <t>42.</t>
  </si>
  <si>
    <r>
      <t xml:space="preserve"> - </t>
    </r>
    <r>
      <rPr>
        <b/>
        <sz val="10"/>
        <rFont val="Arial"/>
        <family val="2"/>
        <charset val="238"/>
      </rPr>
      <t>K7 - ekstenzivni zeleni krov</t>
    </r>
    <r>
      <rPr>
        <sz val="10"/>
        <rFont val="Arial"/>
        <family val="2"/>
        <charset val="238"/>
      </rPr>
      <t>, beton za pad debljine cca d=4,0 - 15,0 cm, površine cca 11,9 m2</t>
    </r>
  </si>
  <si>
    <t>MOST IZMEĐU ZGRADA</t>
  </si>
  <si>
    <t>43.</t>
  </si>
  <si>
    <r>
      <t xml:space="preserve">Betoniranje i armatura </t>
    </r>
    <r>
      <rPr>
        <b/>
        <sz val="10"/>
        <rFont val="Arial"/>
        <family val="2"/>
        <charset val="238"/>
      </rPr>
      <t>spregnute AB ploče poda mosta,</t>
    </r>
    <r>
      <rPr>
        <sz val="10"/>
        <rFont val="Arial"/>
        <family val="2"/>
        <charset val="238"/>
      </rPr>
      <t xml:space="preserve"> ukupne debljine ploča d=15 cm, betonom klase C 25/30, razreda izloženosti XC1</t>
    </r>
    <r>
      <rPr>
        <b/>
        <sz val="10"/>
        <rFont val="Arial"/>
        <family val="2"/>
        <charset val="238"/>
      </rPr>
      <t>.</t>
    </r>
    <r>
      <rPr>
        <sz val="10"/>
        <rFont val="Arial"/>
        <family val="2"/>
        <charset val="238"/>
      </rPr>
      <t xml:space="preserve"> Stavka uključuje "izgubljenu oplatu" od trapeznog lima kao Cofraplus 60, debljine lima 1 mm, visine vala 58 mm, čelik S 350 GD, prema normi EN 10326. Armatura u svakom rebru 1Ø10, armatura u ploči Q 257.</t>
    </r>
  </si>
  <si>
    <t>Dana količina je aproksimativna, a točna količina i oblik dat će se armaturnim nacrtima.</t>
  </si>
  <si>
    <t xml:space="preserve"> - površina cca 16,2 m2</t>
  </si>
  <si>
    <t>44.</t>
  </si>
  <si>
    <r>
      <t xml:space="preserve">Betoniranje i armatura </t>
    </r>
    <r>
      <rPr>
        <b/>
        <sz val="10"/>
        <rFont val="Arial"/>
        <family val="2"/>
        <charset val="238"/>
      </rPr>
      <t>spregnute AB ploče međukatne konstrukcije mosta,</t>
    </r>
    <r>
      <rPr>
        <sz val="10"/>
        <rFont val="Arial"/>
        <family val="2"/>
        <charset val="238"/>
      </rPr>
      <t xml:space="preserve"> ukupne debljine ploča d=15 cm, betonom klase C 25/30, razreda izloženosti XC1</t>
    </r>
    <r>
      <rPr>
        <b/>
        <sz val="10"/>
        <rFont val="Arial"/>
        <family val="2"/>
        <charset val="238"/>
      </rPr>
      <t>.</t>
    </r>
    <r>
      <rPr>
        <sz val="10"/>
        <rFont val="Arial"/>
        <family val="2"/>
        <charset val="238"/>
      </rPr>
      <t xml:space="preserve"> Stavka uključuje "izgubljenu oplatu" od trapeznog lima kao Cofraplus 60, debljine lima 1 mm, visine vala 58 mm, čelik S 350 GD, prema normi EN 10326. Armatura u svakom rebru 1Ø10, armatura u ploči Q 257.</t>
    </r>
  </si>
  <si>
    <t>MONTAŽNA KONSTRUKCIJA</t>
  </si>
  <si>
    <t>Izrada, transport i montaža armirano betonskih montažnih elemenata konstrukcije građevine po HRN-u U.E3.050, oblikovanih, armiranih i obrađenih prema statičkom proračunu, izvedbenom projektu i armaturnim nacrtima, te po specifičnoj tehnologiji i detaljima proizvođača.</t>
  </si>
  <si>
    <t>Potrebno je predvidjeti dodatnu količinu armature za AB konzole na stupovima.</t>
  </si>
  <si>
    <t xml:space="preserve">Elementi su oblikovani za mogućnost jednostavnog i tehnički ispravnog spajanja s drugim elementima. U tu svrhu kao i u svrhu ugradbe bravarskih i limarskih elemenata u njima su ugrađeni svi potrebni metalni profili, te drveni elementi i sl., a sve vidljive plohe i detalji glatko su i čisto obrađeni. </t>
  </si>
  <si>
    <t>U cijenu svakog pojedinačnog armirano betonskog montažnog elementa uključena je kompletna izvedba sa armiranjem, po potrebi i sa zavarivanjem armature na spojevima, izradom oplate i betoniranjem spojeva, izvedba svih detalja vezanih za konstrukciju, dobava i ugradnja neoprenskih ležajeva d=10mm i d=20mm, brtvljenje i kitanje spojnih reški, te ugradnja gromobranskih traka.</t>
  </si>
  <si>
    <t>U svaku stavku montažne konstrukcije je uključen sav rad, materijal, transport na gradilište, potrebna glatka oplata i armatura, ankeri i anker ploče, te dodaci betonu, montaža na gradilištu, te zalijevanje spojeva. Sve se izvodi prema projektu, statičkom proračunu i armaturnim nacrtima.</t>
  </si>
  <si>
    <t>45.</t>
  </si>
  <si>
    <t>Količine materijala za jedan element:</t>
  </si>
  <si>
    <t xml:space="preserve"> - beton 5,6 m3</t>
  </si>
  <si>
    <t xml:space="preserve"> - komada 8</t>
  </si>
  <si>
    <t>46.</t>
  </si>
  <si>
    <r>
      <t xml:space="preserve">Sve kao stavka 45., samo stupovi </t>
    </r>
    <r>
      <rPr>
        <b/>
        <sz val="10"/>
        <rFont val="Arial"/>
        <family val="2"/>
        <charset val="238"/>
      </rPr>
      <t xml:space="preserve">pozicije S2  dimenzija popr.pr. 60/60 cm, ukupne duljine cca 14,37 m. </t>
    </r>
  </si>
  <si>
    <t xml:space="preserve"> - komada 4</t>
  </si>
  <si>
    <t>47.</t>
  </si>
  <si>
    <t>48.</t>
  </si>
  <si>
    <t>49.</t>
  </si>
  <si>
    <t xml:space="preserve"> - komada 6</t>
  </si>
  <si>
    <t>50.</t>
  </si>
  <si>
    <t xml:space="preserve"> - beton 2,3 m3</t>
  </si>
  <si>
    <t>51.</t>
  </si>
  <si>
    <t>52.</t>
  </si>
  <si>
    <t>53.</t>
  </si>
  <si>
    <t xml:space="preserve"> - beton 3,7 m3</t>
  </si>
  <si>
    <t>54.</t>
  </si>
  <si>
    <t>55.</t>
  </si>
  <si>
    <t xml:space="preserve"> - užad za prednaprezanje 62,2 kg</t>
  </si>
  <si>
    <t xml:space="preserve"> - komada 12</t>
  </si>
  <si>
    <t>56.</t>
  </si>
  <si>
    <t>57.</t>
  </si>
  <si>
    <t xml:space="preserve"> - komada 3</t>
  </si>
  <si>
    <t>58.</t>
  </si>
  <si>
    <t>59.</t>
  </si>
  <si>
    <t>60.</t>
  </si>
  <si>
    <t>61.</t>
  </si>
  <si>
    <t>62.</t>
  </si>
  <si>
    <t>VANJSKI ZIDOVI (KOD ZELENIH VRTOVA)</t>
  </si>
  <si>
    <t>63.</t>
  </si>
  <si>
    <r>
      <t xml:space="preserve">Betoniranje </t>
    </r>
    <r>
      <rPr>
        <b/>
        <sz val="10"/>
        <rFont val="Arial"/>
        <family val="2"/>
        <charset val="238"/>
      </rPr>
      <t xml:space="preserve">podložnog betona </t>
    </r>
    <r>
      <rPr>
        <sz val="10"/>
        <rFont val="Arial"/>
        <family val="2"/>
        <charset val="238"/>
      </rPr>
      <t>debljine d=10,0 cm ispod temelja, betonom klase C 12/15.</t>
    </r>
  </si>
  <si>
    <t>64.</t>
  </si>
  <si>
    <t>ZELENI VRT 1</t>
  </si>
  <si>
    <r>
      <t xml:space="preserve">Oplata, armatura i betoniranje </t>
    </r>
    <r>
      <rPr>
        <b/>
        <sz val="10"/>
        <rFont val="Arial"/>
        <family val="2"/>
        <charset val="238"/>
      </rPr>
      <t>AB zidova debljine d=30,0 cm i d=20,0 cm, ukupne visine 140 cm</t>
    </r>
    <r>
      <rPr>
        <sz val="10"/>
        <rFont val="Arial"/>
        <family val="2"/>
        <charset val="238"/>
      </rPr>
      <t xml:space="preserve"> betonom klase C30/37 razreda izloženosti XC2.</t>
    </r>
  </si>
  <si>
    <t xml:space="preserve">Izrada, postava i vezivanje srednje složene armature izrađene prema važećim propisima, statičkom proračunu i armaturnim nacrtima.  Dana količina je aproksimativna, a točna količina i oblik dat će se armaturnim nacrtima. </t>
  </si>
  <si>
    <t>65.</t>
  </si>
  <si>
    <t>ZELENI VRT 2</t>
  </si>
  <si>
    <r>
      <t xml:space="preserve">Oplata, armatura i betoniranje </t>
    </r>
    <r>
      <rPr>
        <b/>
        <sz val="10"/>
        <rFont val="Arial"/>
        <family val="2"/>
        <charset val="238"/>
      </rPr>
      <t>AB zidova debljine d=30,0 cm i d=20,0 cm, ukupne visine 130 cm</t>
    </r>
    <r>
      <rPr>
        <sz val="10"/>
        <rFont val="Arial"/>
        <family val="2"/>
        <charset val="238"/>
      </rPr>
      <t xml:space="preserve"> betonom klase C30/37 razreda izloženosti XC2.</t>
    </r>
  </si>
  <si>
    <t>66.</t>
  </si>
  <si>
    <t>ZELENI VRT 3</t>
  </si>
  <si>
    <r>
      <t xml:space="preserve">Oplata, armatura i betoniranje </t>
    </r>
    <r>
      <rPr>
        <b/>
        <sz val="10"/>
        <rFont val="Arial"/>
        <family val="2"/>
        <charset val="238"/>
      </rPr>
      <t>AB zidova debljine d=30,0 cm i d=20,0 cm, ukupne visine 120 cm</t>
    </r>
    <r>
      <rPr>
        <sz val="10"/>
        <rFont val="Arial"/>
        <family val="2"/>
        <charset val="238"/>
      </rPr>
      <t xml:space="preserve"> betonom klase C30/37 razreda izloženosti XC2.</t>
    </r>
  </si>
  <si>
    <t>TEMELJ AGREGATA</t>
  </si>
  <si>
    <t>67.</t>
  </si>
  <si>
    <r>
      <t xml:space="preserve">Betoniranje </t>
    </r>
    <r>
      <rPr>
        <b/>
        <sz val="10"/>
        <rFont val="Arial"/>
        <family val="2"/>
        <charset val="238"/>
      </rPr>
      <t xml:space="preserve">podložnog betona </t>
    </r>
    <r>
      <rPr>
        <sz val="10"/>
        <rFont val="Arial"/>
        <family val="2"/>
        <charset val="238"/>
      </rPr>
      <t>debljine d=10,0 cm ispod temelja agregata, betonom klase C 12/15.</t>
    </r>
  </si>
  <si>
    <t>68.</t>
  </si>
  <si>
    <r>
      <t>Oplata, armatura i betoniranje</t>
    </r>
    <r>
      <rPr>
        <b/>
        <sz val="10"/>
        <rFont val="Arial"/>
        <family val="2"/>
        <charset val="238"/>
      </rPr>
      <t xml:space="preserve"> AB ploče temelja agregata </t>
    </r>
    <r>
      <rPr>
        <sz val="10"/>
        <rFont val="Arial"/>
        <family val="2"/>
        <charset val="238"/>
      </rPr>
      <t xml:space="preserve">(površine cca 4,80 m2), </t>
    </r>
    <r>
      <rPr>
        <b/>
        <sz val="10"/>
        <rFont val="Arial"/>
        <family val="2"/>
        <charset val="238"/>
      </rPr>
      <t>debljine d=20,0 cm</t>
    </r>
    <r>
      <rPr>
        <sz val="10"/>
        <rFont val="Arial"/>
        <family val="2"/>
        <charset val="238"/>
      </rPr>
      <t>, betonom klase C 30/37, razreda izloženosti XC2, XA2.</t>
    </r>
  </si>
  <si>
    <t>Pri izvođenju drvenih konstrukcija i oplata obavezno se pridržavati propisanih normi za projektiranje i izvođenje (tehnički uvjeti) naročito temeljem čl. 20. Zakona o tehničkim zahvjetima za proizvode i ocjenjivanju sukladnosti (NN 80/13, 14/14) pravilici i norme preuzete Zakonom o normizaciji (NN 80/13)</t>
  </si>
  <si>
    <t>HRN U.D0.001 Materijali za izradu drvenih konstrukcija</t>
  </si>
  <si>
    <t>HRN U.D0.001/1 Materijali za izradu drvenih konstrukcija (izmjena)</t>
  </si>
  <si>
    <t>HRN U.C9.200 Konstrukcije od monolitnog drveta i ploča</t>
  </si>
  <si>
    <t>HRN U.C9.200/1 Konstrukcije od monolitnog drveta i ploča (izmjena)</t>
  </si>
  <si>
    <t>HRN U.C9.400 Drvene skele i oplate</t>
  </si>
  <si>
    <t>HRN U.C9.500 Zaštita drveta u konstrukcijama</t>
  </si>
  <si>
    <t>Proizvođač lameliranih konstrukcija obavezan je pridržavati se i normi:</t>
  </si>
  <si>
    <t>HRN U.C9.300 Lamelirane ljepljene konstrukcije</t>
  </si>
  <si>
    <t>Materijali za izradu drvenih konstrukcija trebaju odgovarati normama:</t>
  </si>
  <si>
    <t>HRN D.A0.020, HRN D.A0.021 i HRN D.A0.022 Vrste drveta</t>
  </si>
  <si>
    <t>HRN D.B1.025 Oblo teh.drvo (građa za skele)</t>
  </si>
  <si>
    <t>HRN D.B7.020 Tesano crnogorično drvo</t>
  </si>
  <si>
    <t>HRN D.C1.040 i HRN D.C1.041 Rezano crnogorično drvo</t>
  </si>
  <si>
    <t>HRN D.C1.042 Brodski pod</t>
  </si>
  <si>
    <t>HRN D.C5.021 Slojevite ploče od drveta. Vrste ploča.</t>
  </si>
  <si>
    <t>HRN D.C5.024 Ploče vlaknatice</t>
  </si>
  <si>
    <t>HRN D.C5.042 Kombinirane slojevite ploče za opću upotrebu</t>
  </si>
  <si>
    <t>HRN M.B1.024 Vijci za drvo</t>
  </si>
  <si>
    <t>HRN M.B4.020 Građ. čavli sa glatkom plosnatom glavom</t>
  </si>
  <si>
    <t>HRN M.B4.021 Građ.čavli s izbrazdanom upuštenom glavom</t>
  </si>
  <si>
    <t>HRN D.A1.020 do HRN D.A1.057 Ispitivanje drveta</t>
  </si>
  <si>
    <t>HRN D.A8.060 do HRN D.A8.094 Ispitivanje slojevitih drv.proizvoda i ploča</t>
  </si>
  <si>
    <t xml:space="preserve">EN 1065 Skele i oplate </t>
  </si>
  <si>
    <t>Svi radovi moraju biti izvedeni stručno i solidno prema postojećim propisima, a u skladu sa troškovnikom i projektom. Nekvalitetan materijal mora izvođač o svom trošku otkloniti sa gradilišta.</t>
  </si>
  <si>
    <t xml:space="preserve">Okov koji se upotrebljava za učvršćenje krovne konstrukcije mora biti kvalitetan, varena mjesta nesagoriva, a sve površine koje ostaju vidljive prije ugrađivanja moraju se dva puta premazati temeljnom bojom. </t>
  </si>
  <si>
    <t>Izvođač mora upotrijebiti materijale koji su predviđeni nacrtom i troškovnikom. Ukoliko izvođač želi promijeniti vrstu materijala mora za isto tražiti odobrenje od investitora, ali isto ne smije ići na štetu kvalitete.</t>
  </si>
  <si>
    <t>U jediničnoj cijeni pojedine stavke sadržan je sav rad i materijal, uskladištenje, osiguranje od oštećenja, kvara ili krađe, svi prijenosi i prijevozi, tako da je jedinična cijena konačna.</t>
  </si>
  <si>
    <t>Ukoliko se pokaže potreba, mora izvođač izvršiti ispitivanje kvalitete upotrebljenog materijala ili dokazati njihovu kvalitetu.</t>
  </si>
  <si>
    <t>Obračun radova vrši se prema stvarno izvedenim količinama i prema "Prosječnim normama u građevinarstvu", ukoliko nije pojedinom stavkom troškovnika drugačije određeno.</t>
  </si>
  <si>
    <t xml:space="preserve">Ukoliko za drvenu građu krovišta nije navedena vrsta drveta, podrazumijeva se crnogorica II klase. </t>
  </si>
  <si>
    <t>U cijeni izrade krovišta uključeno je i izrada svih detalja u konstrukciji kao što su otvori za krovne prozore i prolaz dimnjaka, te svi pomoćni dijelovi konstrukcije sa potrebnim glavnim i pomoćnim (pričvrsnim) materijalima. U jediničnim cijenama uključeni su svi horizontalni i vertikalni transporti.</t>
  </si>
  <si>
    <t>Oplate, kao i razna razupiranja, moraju imati takvu sigurnost i krutost da bez slijegavanja i štetnih deformacija mogu primiti opterećenja i utjecaje koji nastaju za vrijeme izvedbe radova. Te konstrukcije moraju biti tako izvedene da osiguravaju punu sigurnost radnika i sredstava rada, kao i sigurnost prolaznika, prometa, susjednih objekata i okolice.</t>
  </si>
  <si>
    <t>Skele i oplate moraju zadovoljiti mjerodavne hrvatske norme i europske norme EN 1065.</t>
  </si>
  <si>
    <t>Oplata mora biti izrađena točno po mjerama označenim u crtežima plana oplate za pojedine dijelove, koji će se betonirati, i to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</si>
  <si>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sprečavanje deformacija oplate.</t>
  </si>
  <si>
    <t>Kod premazivanja oplate ne smiju se upotrijebiti takvi premazi koji se ne bi mogli odstraniti sa gotove betonske površine ili bi nakon pranja ostale na njima mrlje.</t>
  </si>
  <si>
    <t>Pod blanjanom ili glatkom oplatom podrazumijeva se oplata sa glatkim ravnim pločama ili daskama sa stisnutim sljubnicama da ne dođe do bet.curki na površini. Površina betona mora imati potpuno jednoliku strukturu i boju. Izvođač je dužan bez posebne naknade nakon skidanja oplate očistiti površinu betona od eventualnih bet.curki, ostataka premaza oplate i slično.</t>
  </si>
  <si>
    <t>Ostale vrste oplate gdje se želi posebna struktura betona opisane su u pojedinoj stavci troškovnika.</t>
  </si>
  <si>
    <t>Ukoliko u stavci nije ništa spomenuto, podrazumijeva se upotreba obične oplate.</t>
  </si>
  <si>
    <t>U jediničnu cijenu oplate uključiti:</t>
  </si>
  <si>
    <t>Podupiranja</t>
  </si>
  <si>
    <t>Učvršćenja</t>
  </si>
  <si>
    <t>Prilazne platforme i sl.</t>
  </si>
  <si>
    <t>Vlaženje i mazanje oplate</t>
  </si>
  <si>
    <t>Skele (fasadne i radne) treba postaviti (montirati) čvrste i stabilne, prema Pravilniku o zaštiti na radu u građevinarstvu, međusobno povezati, ukrutiti i osigurati od bilo kakvog pomicanja. Za skelu treba izvođač radova izraditi statički proračun i nacrt montaže skele. Izvana se skela mora osigurati ogradom od dasaka na visinu do 1 m od radnog poda, zatim skelu povezati i ukrutiti protiv horizontalnog pomicanja.</t>
  </si>
  <si>
    <t>Skela mora biti opskrbljena sa prilazima i osiguranim penjalicama za pristup na skelu.</t>
  </si>
  <si>
    <t>Rastavljanje i skidanje skele vrši se oprezno vodeći računa da se ne ošteti izvedena fasada.</t>
  </si>
  <si>
    <t>DIO 1, DIO 2 i MOST IZMEĐU ZGRADA</t>
  </si>
  <si>
    <t>Dobava, montaža i demontaža fasadne skele izrađene od čeličnih cijevi. Skelu je potrebno izvesti prema "Pravilniku o zaštiti na radu u građevinarstvu".</t>
  </si>
  <si>
    <t>Cijena uključuje i amortizaciju skele.</t>
  </si>
  <si>
    <t>Dobava, montaža i demontaža zaštitnog zastora uz fasadnu skelu.</t>
  </si>
  <si>
    <t>Izrada potkonstrukcije od OSB ploča d = 2,2 cm, na podgled ispod mosta, te bočna obloga međukatne konstrukcije mosta i vijenca krova mosta, te s potrebnim materijalom za pričvršćenje na čeličnu potkonstrukciju. Na OSB ploče se postavlja toplinska izolacija koja je posebno obračunata u fasaderskim radovima. Obračun po m2 obloge.</t>
  </si>
  <si>
    <t xml:space="preserve"> ZIDARSKI RADOVI</t>
  </si>
  <si>
    <t>Radovi se izvode u skladu sa slijedećim propisima:</t>
  </si>
  <si>
    <t xml:space="preserve">Tehnički propisi za zidane konstrukcije </t>
  </si>
  <si>
    <t>Specifikacija za zidne elemente prema HRN EN 771</t>
  </si>
  <si>
    <t>Opećni zidni elementi prema EN 771-1:2003 + A1:2005</t>
  </si>
  <si>
    <t>Vapnenosilikatni zidni elementi prema EN 711-2:2003 + A1:2005</t>
  </si>
  <si>
    <t>Betonski i zidni elementi (gusti i lagani agregat) prema EN 771-3:2003 + A1:2005</t>
  </si>
  <si>
    <t>Plinobeton ploče i blokovi prema DN 4166, DN 4165</t>
  </si>
  <si>
    <t>Specifikacija morta za ziđe prema HRN EN 998-2:2003</t>
  </si>
  <si>
    <t>Vapno građevinsko prema HRN EN 359-1; HRN EN 459-3</t>
  </si>
  <si>
    <t>Agregat za mort prema HRN EN 13139</t>
  </si>
  <si>
    <t>Parna brana - bitumenska ljepenka U.M3.232</t>
  </si>
  <si>
    <t>Mineralna vuna (MW) prema HRN EN 13162</t>
  </si>
  <si>
    <t>Elastičnost estriha (zvuk) U.J6.087</t>
  </si>
  <si>
    <t>Ekspandirani polistiren (EPS) prema HRN EN 13163</t>
  </si>
  <si>
    <t>Ekstrudirana polistirenska pjena (XPS) prema HRN EN 13164</t>
  </si>
  <si>
    <t xml:space="preserve">Drvena vuna (WW) prema HRN EN 13168   </t>
  </si>
  <si>
    <t>Proizvodi od drvenih vlakana (WF) prema HRN EN 13171</t>
  </si>
  <si>
    <t xml:space="preserve">Tehničkim uvjetima za izvođenje fasaderskih radova HRN U.F2.010 </t>
  </si>
  <si>
    <t>Pri izvedbi podloga za podove, odnosno estriha, primjenjuju se norme:</t>
  </si>
  <si>
    <t>HRN U.F2.033 Betonske podloge za nanošenje monolitnih polugotovih podova na bazi sintetičkih smola (Teh. uvjeti)</t>
  </si>
  <si>
    <t>HRN U.F2.019 Plivajuće podne konstrukcije (Teh.uvjeti)</t>
  </si>
  <si>
    <t>DIN 4109</t>
  </si>
  <si>
    <t>Prije početka zidanja zidova potrebno je kontrolirati čvrstoću i dozvoljena odstupanja od dimenzija opeke, a prema važećim  normativima.</t>
  </si>
  <si>
    <t>U toku građenja kontrolirati okomice i ravninu zida, te geometriju zidova u odnosu na projekt.</t>
  </si>
  <si>
    <t xml:space="preserve">Spoj zida od opeke sa betonskim zidom ili stupom mora biti izveden u skladu sa propisom o zidanju na seizmičkom području. Zidanje kod temperature ispod 0°C nije dozvoljeno. </t>
  </si>
  <si>
    <t xml:space="preserve">Opeka za zidanje mora biti prvoklasna sa minimalnim odstupanjima po HRN-u. Za nosive zidove ne smiju se upotrebljavati elementi od pečene gline marke niže od M 10. </t>
  </si>
  <si>
    <t xml:space="preserve">Obavezno osigurati sve predviđene otvore i "žljebove" za ugradnju stolarije, bravarije i za montažu instalacija, jer se ovaj posao neće posebno obračunavati, već je sadržan u jediničnoj cijeni stavci zidanja. </t>
  </si>
  <si>
    <t>Pijesak za žbukanje mora biti čist od organskih primjesa, (ako ih ima treba ih pranjem otkloniti) oštar i prosijan. Kvaliteta vapna mora odgovarati normama. Za izradu morta upotrijebiti cement HRN EN 413-1:2004.</t>
  </si>
  <si>
    <t>Žbukanje zidova i arm. betonske konstrukcije vršiti u pogodno vrijeme, kad su  potpuno suhi, te u optimalnoj temperaturi. Žbukanje treba izbjegavati za vrijeme zimskih niskih i ljetnih visokih temperatura, jer tada može doći do smrzavanja, odnosno prebrzog sušenja žbuke.</t>
  </si>
  <si>
    <t>Fina žbuka se nanosi na zid tako da se dobije posve ravna i glatka površina zida, a uglovi i bridovi, te spojevi zida i stropa se izvode "oštro" pod pravim kutem, ukoliko u opisu rada nije drugačije označeno.</t>
  </si>
  <si>
    <t>Gotova smjesa morta mora odgovarati točnom opisu rada, omjerima ili markama po količinama materijala označenim normama, kao i propisanoj čvrstoći morta.</t>
  </si>
  <si>
    <t>Ukoliko nije u opisu rada drugačije označeno, obračun kvadrature izvršiti po prosječnim normama.</t>
  </si>
  <si>
    <t>Povećanje zbog postotka otvora za vanjske plohe treba uključiti u jediničnu cijenu jer se isto ne plaća po koeficijentu povećanja zasebno.</t>
  </si>
  <si>
    <t>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t>
  </si>
  <si>
    <t>Ovim radovima obuhvaćena je obrada vanjskih površina objekta sa izvedbom završne obrade zidova, kao i nanošenje završnog sloja direktno na betonske površine ili ožbukane zidove.</t>
  </si>
  <si>
    <t>Kod radova gdje je uz ugradbu materijala označena i dobava, isti treba uključiti, a također i eventualnu izradu pojedinih elemenata koji se izvode na gradilištu i ugrađuju montažno.</t>
  </si>
  <si>
    <r>
      <t xml:space="preserve">Zidanje </t>
    </r>
    <r>
      <rPr>
        <b/>
        <sz val="10"/>
        <rFont val="Arial"/>
        <family val="2"/>
        <charset val="238"/>
      </rPr>
      <t>vanjskih</t>
    </r>
    <r>
      <rPr>
        <sz val="10"/>
        <rFont val="Arial"/>
        <family val="2"/>
        <charset val="238"/>
      </rPr>
      <t xml:space="preserve"> ravnih zidova debljine 30,0 cm sa šupljom blok opekom tipa kao "Porotherm 30S PLUS", λ&lt;0,15, u produžnom mortu. </t>
    </r>
  </si>
  <si>
    <r>
      <t xml:space="preserve">Zidanje </t>
    </r>
    <r>
      <rPr>
        <b/>
        <sz val="10"/>
        <rFont val="Arial"/>
        <family val="2"/>
        <charset val="238"/>
      </rPr>
      <t>vanjskih</t>
    </r>
    <r>
      <rPr>
        <sz val="10"/>
        <rFont val="Arial"/>
        <family val="2"/>
        <charset val="238"/>
      </rPr>
      <t xml:space="preserve"> ravnih zidova debljine 30,0 cm sa šupljom blok opekom tipa kao "Porotherm 30S PLUS", λ&lt;0,15, u produžnom mortu. Zidovi visine iznad 3,5 m.</t>
    </r>
  </si>
  <si>
    <r>
      <t xml:space="preserve">Zidanje </t>
    </r>
    <r>
      <rPr>
        <b/>
        <sz val="10"/>
        <rFont val="Arial"/>
        <family val="2"/>
        <charset val="238"/>
      </rPr>
      <t>vanjskih</t>
    </r>
    <r>
      <rPr>
        <sz val="10"/>
        <rFont val="Arial"/>
        <family val="2"/>
        <charset val="238"/>
      </rPr>
      <t xml:space="preserve"> ravnih zidova debljine 25,0 cm sa šupljom blok opekom tipa kao "Porotherm 25S PLUS", λ&lt;0,27, u produžnom mortu.</t>
    </r>
  </si>
  <si>
    <r>
      <t xml:space="preserve">Zidanje </t>
    </r>
    <r>
      <rPr>
        <b/>
        <sz val="10"/>
        <rFont val="Arial"/>
        <family val="2"/>
        <charset val="238"/>
      </rPr>
      <t>vanjskih</t>
    </r>
    <r>
      <rPr>
        <sz val="10"/>
        <rFont val="Arial"/>
        <family val="2"/>
        <charset val="238"/>
      </rPr>
      <t xml:space="preserve"> ravnih zidova debljine 25,0 cm sa šupljom blok opekom tipa kao "Porotherm 25S PLUS", λ&lt;0,27, u produžnom mortu. Zidovi visine iznad 3,5 m.</t>
    </r>
  </si>
  <si>
    <r>
      <t xml:space="preserve">Zidanje </t>
    </r>
    <r>
      <rPr>
        <b/>
        <sz val="10"/>
        <rFont val="Arial"/>
        <family val="2"/>
        <charset val="238"/>
      </rPr>
      <t xml:space="preserve">vanjskih </t>
    </r>
    <r>
      <rPr>
        <sz val="10"/>
        <rFont val="Arial"/>
        <family val="2"/>
        <charset val="238"/>
      </rPr>
      <t xml:space="preserve">ravnih zidova debljine 12,0 cm sa šupljom blok opekom u produžnom mortu. </t>
    </r>
    <r>
      <rPr>
        <b/>
        <sz val="10"/>
        <rFont val="Arial"/>
        <family val="2"/>
        <charset val="238"/>
      </rPr>
      <t>Zidovi</t>
    </r>
    <r>
      <rPr>
        <sz val="10"/>
        <rFont val="Arial"/>
        <family val="2"/>
        <charset val="238"/>
      </rPr>
      <t xml:space="preserve"> </t>
    </r>
    <r>
      <rPr>
        <b/>
        <sz val="10"/>
        <rFont val="Arial"/>
        <family val="2"/>
        <charset val="238"/>
      </rPr>
      <t>dimnjaka</t>
    </r>
    <r>
      <rPr>
        <sz val="10"/>
        <rFont val="Arial"/>
        <family val="2"/>
        <charset val="238"/>
      </rPr>
      <t xml:space="preserve"> visine 1,0 m.</t>
    </r>
  </si>
  <si>
    <r>
      <t xml:space="preserve">Zidanje </t>
    </r>
    <r>
      <rPr>
        <b/>
        <sz val="10"/>
        <rFont val="Arial"/>
        <family val="2"/>
        <charset val="238"/>
      </rPr>
      <t>unutarnjih</t>
    </r>
    <r>
      <rPr>
        <sz val="10"/>
        <rFont val="Arial"/>
        <family val="2"/>
        <charset val="238"/>
      </rPr>
      <t xml:space="preserve"> ravnih zidova debljine 25,0 cm sa šupljom blok opekom u produžnom mortu.</t>
    </r>
  </si>
  <si>
    <r>
      <t xml:space="preserve">Zidanje </t>
    </r>
    <r>
      <rPr>
        <b/>
        <sz val="10"/>
        <rFont val="Arial"/>
        <family val="2"/>
        <charset val="238"/>
      </rPr>
      <t>unutarnjih</t>
    </r>
    <r>
      <rPr>
        <sz val="10"/>
        <rFont val="Arial"/>
        <family val="2"/>
        <charset val="238"/>
      </rPr>
      <t xml:space="preserve"> ravnih zidova debljine 25,0 cm sa šupljom blok opekom u produžnom mortu. Zidovi visine iznad 3,5 m.</t>
    </r>
  </si>
  <si>
    <r>
      <t xml:space="preserve">Izrada grube i fine žbuke </t>
    </r>
    <r>
      <rPr>
        <b/>
        <sz val="10"/>
        <rFont val="Arial"/>
        <family val="2"/>
        <charset val="238"/>
      </rPr>
      <t xml:space="preserve">unutarnjih i vanjskih zidova od opeke i betona visine do 3,5 m </t>
    </r>
    <r>
      <rPr>
        <sz val="10"/>
        <rFont val="Arial"/>
        <family val="2"/>
        <charset val="238"/>
      </rPr>
      <t>sa produžnim mortom deb. 1,5 cm. Cijena uključuje i prethodno  špricanje površina rijetkim cem. mortom. Uključeno rabiciranje staklenom mrežicom sa spojevima sa arm. bet. elementima.</t>
    </r>
  </si>
  <si>
    <t xml:space="preserve"> - unutarnji zidovi</t>
  </si>
  <si>
    <t xml:space="preserve"> - vanjski zidovi (parkiralište)</t>
  </si>
  <si>
    <r>
      <t xml:space="preserve">Izrada grube i fine žbuke </t>
    </r>
    <r>
      <rPr>
        <b/>
        <sz val="10"/>
        <rFont val="Arial"/>
        <family val="2"/>
        <charset val="238"/>
      </rPr>
      <t xml:space="preserve">unutarnjih i vanjskih zidova od opeke i betona visine iznad 3,5 m </t>
    </r>
    <r>
      <rPr>
        <sz val="10"/>
        <rFont val="Arial"/>
        <family val="2"/>
        <charset val="238"/>
      </rPr>
      <t>sa produžnim mortom deb. 1,5 cm. Cijena uključuje i prethodno  špricanje površina rijetkim cem. mortom. Uključeno rabiciranje staklenom mrežicom sa spojevima sa arm. bet. elementima.</t>
    </r>
  </si>
  <si>
    <r>
      <t xml:space="preserve">Izrada grube i fine žbuke </t>
    </r>
    <r>
      <rPr>
        <b/>
        <sz val="10"/>
        <rFont val="Arial"/>
        <family val="2"/>
        <charset val="238"/>
      </rPr>
      <t xml:space="preserve">špaleta </t>
    </r>
    <r>
      <rPr>
        <sz val="10"/>
        <rFont val="Arial"/>
        <family val="2"/>
        <charset val="238"/>
      </rPr>
      <t>otvora površine veće od 5,0 m2 sa produžnim mortom deb. 1,5 cm. Cijena uključuje i prethodno  špricanje površina rijetkim cem. mortom. Uključeno rabiciranje staklenom mrežicom sa spojevima sa arm. bet. elementima.</t>
    </r>
  </si>
  <si>
    <r>
      <t xml:space="preserve">Izrada grube i fine žbuke </t>
    </r>
    <r>
      <rPr>
        <b/>
        <sz val="10"/>
        <rFont val="Arial"/>
        <family val="2"/>
        <charset val="238"/>
      </rPr>
      <t xml:space="preserve">unutarnjih stropova i podgleda od betona </t>
    </r>
    <r>
      <rPr>
        <sz val="10"/>
        <rFont val="Arial"/>
        <family val="2"/>
        <charset val="238"/>
      </rPr>
      <t>sa produžnim mortom deb. 1,5 cm. Cijena uključuje i prethodno  špricanje površina rijetkim cem. mortom. Uključeno rabiciranje staklenom mrežicom sa spojevima sa arm. bet. elementima.</t>
    </r>
  </si>
  <si>
    <t xml:space="preserve"> - podgled stubišta uz jezgru</t>
  </si>
  <si>
    <t xml:space="preserve"> - strop iznad stubišta uz jezgru</t>
  </si>
  <si>
    <r>
      <t>Izrada plivajuće podloge za polaganje završnog poda (</t>
    </r>
    <r>
      <rPr>
        <b/>
        <sz val="10"/>
        <rFont val="Arial"/>
        <family val="2"/>
        <charset val="238"/>
      </rPr>
      <t>P1, P1a, P2, P2a - podovi prizemlja</t>
    </r>
    <r>
      <rPr>
        <sz val="10"/>
        <rFont val="Arial"/>
        <family val="2"/>
        <charset val="238"/>
      </rPr>
      <t>), koja se sastoji iz slijedećih slojeva:</t>
    </r>
  </si>
  <si>
    <t xml:space="preserve"> - plivajući armirani cementni estrih d = 5,0 cm</t>
  </si>
  <si>
    <t xml:space="preserve"> - PE folija</t>
  </si>
  <si>
    <t xml:space="preserve"> - ekstrudirani polistiren  XPS, d = 10,0 cm</t>
  </si>
  <si>
    <t xml:space="preserve"> - elastificirani ekspandirani polistiren EPS, d=2,0 cm</t>
  </si>
  <si>
    <r>
      <t>Izrada plivajuće podloge za polaganje završnog poda (</t>
    </r>
    <r>
      <rPr>
        <b/>
        <sz val="10"/>
        <rFont val="Arial"/>
        <family val="2"/>
        <charset val="238"/>
      </rPr>
      <t>P3 - pod prizemlja u spremištu repromaterijala</t>
    </r>
    <r>
      <rPr>
        <sz val="10"/>
        <rFont val="Arial"/>
        <family val="2"/>
        <charset val="238"/>
      </rPr>
      <t>), koja se sastoji iz slijedećih slojeva:</t>
    </r>
  </si>
  <si>
    <t xml:space="preserve"> - plivajući armirani cementni estrih d = 6,0 cm</t>
  </si>
  <si>
    <t>Na podu P3 izvodi se završna obrada poda s kvarcnim posipom.</t>
  </si>
  <si>
    <t xml:space="preserve"> - P3 - pod prizemlja u spremištu repromaterijala</t>
  </si>
  <si>
    <r>
      <t>Izrada plivajuće podloge za polaganje završnog poda</t>
    </r>
    <r>
      <rPr>
        <b/>
        <sz val="10"/>
        <rFont val="Arial"/>
        <family val="2"/>
        <charset val="238"/>
      </rPr>
      <t xml:space="preserve"> (MK1, MK1a, MK2, MK3, MK4 - podovi na 1.i 2. katu iznad grijanog prostora tj. iznad parkirališta),</t>
    </r>
    <r>
      <rPr>
        <sz val="10"/>
        <rFont val="Arial"/>
        <family val="2"/>
        <charset val="238"/>
      </rPr>
      <t xml:space="preserve"> koja se sastoji iz slijedećih slojeva:</t>
    </r>
  </si>
  <si>
    <t xml:space="preserve"> - plivajući armirani cementni estrih d=8,0 cm</t>
  </si>
  <si>
    <t xml:space="preserve"> - ekstrudirani polistiren XPS, d=8,0 cm</t>
  </si>
  <si>
    <t xml:space="preserve"> - ekspandirani polistiren  EPS, d = 2,0 cm</t>
  </si>
  <si>
    <t>Na plivajući estrih poda MK3 izvodi se sloj antistatičkog premaza na sloju prajmera koji je opisan u podopolagačkim radovima.</t>
  </si>
  <si>
    <t xml:space="preserve"> - MK1, MK1a (pod na katu iznad grijanog prostora)</t>
  </si>
  <si>
    <t xml:space="preserve"> - MK2 (pod na 1.katu iznad parkirališta)</t>
  </si>
  <si>
    <t xml:space="preserve"> - MK3 (pod na 2.katu u hodniku i hardwareu)</t>
  </si>
  <si>
    <t xml:space="preserve"> - MK4 (podest stubišta)</t>
  </si>
  <si>
    <t xml:space="preserve"> - vanjski zidovi (terasa, 2.kat)</t>
  </si>
  <si>
    <r>
      <t xml:space="preserve">Izrada grube i fine žbuke </t>
    </r>
    <r>
      <rPr>
        <b/>
        <sz val="10"/>
        <rFont val="Arial"/>
        <family val="2"/>
        <charset val="238"/>
      </rPr>
      <t xml:space="preserve">unutarnjih zidova od opeke i betona visine iznad 3,5 m </t>
    </r>
    <r>
      <rPr>
        <sz val="10"/>
        <rFont val="Arial"/>
        <family val="2"/>
        <charset val="238"/>
      </rPr>
      <t>sa produžnim mortom deb. 1,5 cm. Cijena uključuje i prethodno  špricanje površina rijetkim cem. mortom. Uključeno rabiciranje staklenom mrežicom sa spojevima sa arm. bet. elementima.</t>
    </r>
  </si>
  <si>
    <r>
      <t xml:space="preserve">Izrada grube i fine žbuke </t>
    </r>
    <r>
      <rPr>
        <b/>
        <sz val="10"/>
        <rFont val="Arial"/>
        <family val="2"/>
        <charset val="238"/>
      </rPr>
      <t xml:space="preserve">špaleta </t>
    </r>
    <r>
      <rPr>
        <sz val="10"/>
        <rFont val="Arial"/>
        <family val="2"/>
        <charset val="238"/>
      </rPr>
      <t>otvora površine veće od 5m2 sa produžnim mortom deb. 1,5 cm. Cijena uključuje i prethodno  špricanje površina rijetkim cem. mortom. Uključeno rabiciranje staklenom mrežicom sa spojevima sa arm. bet. elementima.</t>
    </r>
  </si>
  <si>
    <r>
      <t>Izrada plivajuće podloge za polaganje završnog poda (</t>
    </r>
    <r>
      <rPr>
        <b/>
        <sz val="10"/>
        <rFont val="Arial"/>
        <family val="2"/>
        <charset val="238"/>
      </rPr>
      <t>P4, P5 - podovi prizemlja</t>
    </r>
    <r>
      <rPr>
        <sz val="10"/>
        <rFont val="Arial"/>
        <family val="2"/>
        <charset val="238"/>
      </rPr>
      <t>), koja se sastoji iz slijedećih slojeva:</t>
    </r>
  </si>
  <si>
    <t xml:space="preserve"> - cementni estrih sa cijevima podnog grijanja d=2,0cm</t>
  </si>
  <si>
    <t>Cijevi podnog grijanja i ostali pribor za montažu obračunati su u Troškovniku grijanja, hlađenja i ventilacije (strojarski troškovnik).</t>
  </si>
  <si>
    <t xml:space="preserve"> - P4 - pod prizemlja u ulaznom prostoru</t>
  </si>
  <si>
    <t xml:space="preserve"> - P2 - pod prizemlja u arhivi, spremištu i hodniku</t>
  </si>
  <si>
    <r>
      <t>Izrada plivajuće podloge za polaganje završnog poda (</t>
    </r>
    <r>
      <rPr>
        <b/>
        <sz val="10"/>
        <rFont val="Arial"/>
        <family val="2"/>
        <charset val="238"/>
      </rPr>
      <t>MK5, MK5a, MK6, MK6a, MK6b - podovi na 1. i 2. katu, te u potkrovlju)</t>
    </r>
    <r>
      <rPr>
        <sz val="10"/>
        <rFont val="Arial"/>
        <family val="2"/>
        <charset val="238"/>
      </rPr>
      <t>, koja se sastoji iz slijedećih slojeva:</t>
    </r>
  </si>
  <si>
    <t xml:space="preserve"> - ekstrudirani polistiren XPS, d=3,0 cm</t>
  </si>
  <si>
    <t xml:space="preserve"> - MK5 - pod na 1. i 2. katu, te u potkrovlju</t>
  </si>
  <si>
    <t xml:space="preserve"> - MK5a - pod na 1. i 2. katu, te u potkrovlju - mokre prostorije</t>
  </si>
  <si>
    <t xml:space="preserve"> - MK6 - pod iznad negrijanog prostora na 1.katu</t>
  </si>
  <si>
    <t xml:space="preserve"> - MK6a- pod iznad negrijanog prostora na 2.katu</t>
  </si>
  <si>
    <t xml:space="preserve"> - MK6b - pod iznad negrijanog prostora u potkrovlju</t>
  </si>
  <si>
    <r>
      <t>Izrada plivajuće podloge za polaganje završnog poda (</t>
    </r>
    <r>
      <rPr>
        <b/>
        <sz val="10"/>
        <rFont val="Arial"/>
        <family val="2"/>
        <charset val="238"/>
      </rPr>
      <t>K5, K6, K8 - terase</t>
    </r>
    <r>
      <rPr>
        <sz val="10"/>
        <rFont val="Arial"/>
        <family val="2"/>
        <charset val="238"/>
      </rPr>
      <t>) koja se sastoji iz slijedećih slojeva:</t>
    </r>
  </si>
  <si>
    <t xml:space="preserve"> - cementni estrih d=5,0 cm</t>
  </si>
  <si>
    <t xml:space="preserve"> - K5, K6 - nenatkrivena terasa iznad grijanog tj. negrijanog prostora</t>
  </si>
  <si>
    <t xml:space="preserve"> - K8 - natkrivena terasa na 2. katu</t>
  </si>
  <si>
    <r>
      <t>Izrada plivajuće podloge za polaganje završnog poda (</t>
    </r>
    <r>
      <rPr>
        <b/>
        <sz val="10"/>
        <rFont val="Arial"/>
        <family val="2"/>
        <charset val="238"/>
      </rPr>
      <t>MK8 - pod mosta iznad negrijanog prostora i MK9 - međukatna konstrukcija mosta</t>
    </r>
    <r>
      <rPr>
        <sz val="10"/>
        <rFont val="Arial"/>
        <family val="2"/>
        <charset val="238"/>
      </rPr>
      <t>) koja se sastoji iz slijedećih slojeva:</t>
    </r>
  </si>
  <si>
    <t xml:space="preserve"> - plivajući armirani cementni estrih d=6,0 cm</t>
  </si>
  <si>
    <t xml:space="preserve"> - elastificirani ekspandirani polistiren EPS d=2,0 cm</t>
  </si>
  <si>
    <t>Stavka uključuje dobavu i ugradnju dilatacijskih profila na spojevima prema zgradama (DIO 1 i DIO 2), uz podove MK8 i MK9 prema dogovoru s projektantom konstrukcije.</t>
  </si>
  <si>
    <t xml:space="preserve"> - MK8 - pod mosta iznad negrijanog prostora</t>
  </si>
  <si>
    <t xml:space="preserve"> - MK9 - međukatna konstrukcija mosta</t>
  </si>
  <si>
    <t>DIO 1, DIO 2, MOST IZMEĐU ZGRADA</t>
  </si>
  <si>
    <t>Čišćenje kompletne građevine za vrijeme građenja, priprema za tehnički pregled i primopredaju, te odvoz svega otpadnog materijala na gradsku deponiju. Cijena uključuje i naplatu deponije.</t>
  </si>
  <si>
    <t>TEHNIČKI UVJETI ZA HIDROIZOLACIJE</t>
  </si>
  <si>
    <t>bitumenske ljepenke HRN U.M3.232</t>
  </si>
  <si>
    <t>hladni bitumenski premaz U.M3.240</t>
  </si>
  <si>
    <t>vrući bitumenski premaz U.M3.244</t>
  </si>
  <si>
    <t>bitumenska ljepenka s uloškom od staklenog voala U.M3.231</t>
  </si>
  <si>
    <t>bitumenske trake za varenje (sastav i uvjeti kvalitete) U.M3.300</t>
  </si>
  <si>
    <t>tehnički uvjeti za izvođenje izolaterskih radova na ravnim krovovima U.F2.024</t>
  </si>
  <si>
    <t>Hidroizolacije krovova, podova na tlu i zidu u tlu treba izvesti prema zahtjevima iz HRN U.M3.224, 227, 229, 230, 231, 234, 240, 242, 300.</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</si>
  <si>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</si>
  <si>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t>
  </si>
  <si>
    <t>Svi građevinski, zanatski i drugi radovi koji prethode pojedinim izolacijama bilo da su u vezi s njima ili ne, ali čije uporedno, odnosno kasnije izvođenje stvara mogućnost da se izolacija ošteti moraju se izvesti prije prema predviđenom redosljedu.</t>
  </si>
  <si>
    <t>Prije početka izvedbe izolaterskih radova mora se kontrolirati ispravnost već izvršenih građevinskih, zanatskih i drugih radova koji bi mogli utjecati na kvalitetu, sigurnost i trajnost izolacija.</t>
  </si>
  <si>
    <t>Izvođenje izolaterskih radova mora biti takvo da pojedini dijelovi ili slojevi kao i cijela završna izolacija u potpunosti odgovara svojoj namjeni, zahtjevima dobre kvalitete, sigurnosti i dugotrajnosti.</t>
  </si>
  <si>
    <t>TEHNIČKI UVJETI ZA TERMOIZOLACIJE</t>
  </si>
  <si>
    <t>HRN EN 13163 Ekspandirani polistiren (EPS)</t>
  </si>
  <si>
    <t>Drvena vuna (WW) prema HRN EN 13168</t>
  </si>
  <si>
    <t>DIN 18165 Toplinsko izolacijski materijali</t>
  </si>
  <si>
    <t>DIN 1101 i 1102 Lake ploče i višeslojne izolacijske ploče.</t>
  </si>
  <si>
    <t>Potrebno je provjeravati da li se upotrebljavaju materijali predviđeni projektom, elaboratom uštede energije i toplinske zaštite te dostaviti ateste proizvođača, kako za izolacijski materijal, tako i za sidra kojima se učvršćuju na konstrukciju.</t>
  </si>
  <si>
    <t>Za toplinsku izolaciju ravnih krovova ekstrudiranim polistirenom izvođač je obavezan dostaviti certifikat o zahtijevanoj tlačnoj čvrstoći materijala, a polaganje u svemu izvesti prema uputama proizvođača i raspisima u stavkama troškovnika.</t>
  </si>
  <si>
    <t>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da je takva da potencijalni toplinski mostovi budu eliminirani u svim detaljima.</t>
  </si>
  <si>
    <t>NAPOMENA: Prije izrade izolacija napraviti izmjeru na gradilištu. Za sve nejasnoće, a prije davanja ponude, konzultirati se s projektantom.</t>
  </si>
  <si>
    <r>
      <t>Izrada bitumenske</t>
    </r>
    <r>
      <rPr>
        <b/>
        <sz val="10"/>
        <rFont val="Arial"/>
        <family val="2"/>
        <charset val="238"/>
      </rPr>
      <t xml:space="preserve"> hidroizolacije podova prizemlja (P1, P1a, P2, P2a, P3 - podovi prizemlja u radnim odnosno pomoćnim prostorima)</t>
    </r>
    <r>
      <rPr>
        <sz val="10"/>
        <rFont val="Arial"/>
        <family val="2"/>
        <charset val="238"/>
      </rPr>
      <t xml:space="preserve"> koja se nanosi na čistu i čvrstu zaglađenu betonsku podlogu u  slijedećim slojevima:</t>
    </r>
  </si>
  <si>
    <t xml:space="preserve"> - hladni premaz</t>
  </si>
  <si>
    <t>Cijena uključuje i podizanje hidroizolacije na zidove u visinu  10,0 cm, sav opisani rad i materijal. Sve se izvodi prema uputstvu proizvođača hidroizolacijske trake. Obračun po m2 razvijene površine.</t>
  </si>
  <si>
    <r>
      <t xml:space="preserve">Izrada hidroizolacije </t>
    </r>
    <r>
      <rPr>
        <b/>
        <sz val="10"/>
        <rFont val="Arial"/>
        <family val="2"/>
        <charset val="238"/>
      </rPr>
      <t xml:space="preserve">podova u sanitarijama (P1a, P2a, MK1a) </t>
    </r>
    <r>
      <rPr>
        <sz val="10"/>
        <rFont val="Arial"/>
        <family val="2"/>
        <charset val="238"/>
      </rPr>
      <t>te sokla u visini 10,0 cm sa elastičnom polimer cementnom hidroizolacijom.</t>
    </r>
  </si>
  <si>
    <t>Cijena uključuje dobavu i ugradbu elastične spojne trake na sudaru zidova i poda. Obračun po m2 razvijene površine dovršene hidroizolacije. Sve se izvodi prema uputstvu proizvođača.</t>
  </si>
  <si>
    <t xml:space="preserve"> - P1a - pod prizemlja u kotlovnici (mokra prostorija)</t>
  </si>
  <si>
    <t xml:space="preserve"> - P2a - pod prizemlja u sanitarijama (mokre prostorije)</t>
  </si>
  <si>
    <t xml:space="preserve"> - MK1a - pod na 1. i 2. katu (mokre prostorije)</t>
  </si>
  <si>
    <t>Cijena uključuje dobavu i ugradbu elastične spojne trake na sudaru zida i poda. Sve se izvađa prema uputstvu proizvođača.</t>
  </si>
  <si>
    <t xml:space="preserve"> - uz umivaonike i pisoare</t>
  </si>
  <si>
    <r>
      <rPr>
        <b/>
        <sz val="10"/>
        <rFont val="Arial"/>
        <family val="2"/>
        <charset val="238"/>
      </rPr>
      <t>Premaz gipskartonskih zidova</t>
    </r>
    <r>
      <rPr>
        <sz val="10"/>
        <rFont val="Arial"/>
        <family val="2"/>
        <charset val="238"/>
      </rPr>
      <t xml:space="preserve"> </t>
    </r>
    <r>
      <rPr>
        <b/>
        <sz val="10"/>
        <rFont val="Arial"/>
        <family val="2"/>
        <charset val="238"/>
      </rPr>
      <t xml:space="preserve">uz umivaonike i pisoare </t>
    </r>
    <r>
      <rPr>
        <sz val="10"/>
        <rFont val="Arial"/>
        <family val="2"/>
        <charset val="238"/>
      </rPr>
      <t>u visini cca 150 cm,</t>
    </r>
    <r>
      <rPr>
        <b/>
        <sz val="10"/>
        <rFont val="Arial"/>
        <family val="2"/>
        <charset val="238"/>
      </rPr>
      <t xml:space="preserve"> te u čajnim kuhinjama </t>
    </r>
    <r>
      <rPr>
        <sz val="10"/>
        <rFont val="Arial"/>
        <family val="2"/>
        <charset val="238"/>
      </rPr>
      <t>između visine 90 i 150 cm od</t>
    </r>
    <r>
      <rPr>
        <b/>
        <sz val="10"/>
        <rFont val="Arial"/>
        <family val="2"/>
        <charset val="238"/>
      </rPr>
      <t xml:space="preserve"> </t>
    </r>
    <r>
      <rPr>
        <sz val="10"/>
        <rFont val="Arial"/>
        <family val="2"/>
        <charset val="238"/>
      </rPr>
      <t>gotovog poda, sa premazom (kao Knauf "Flachendicht").</t>
    </r>
  </si>
  <si>
    <t>Sve se izvodi prema uputstvu proizvođača gipskartonskih zidova.</t>
  </si>
  <si>
    <t xml:space="preserve"> - čajne kuhinje</t>
  </si>
  <si>
    <r>
      <rPr>
        <b/>
        <sz val="10"/>
        <rFont val="Arial"/>
        <family val="2"/>
        <charset val="238"/>
      </rPr>
      <t>Brtvljenje gipskartonskih zidova uz podove u sanitarnim prostorijama</t>
    </r>
    <r>
      <rPr>
        <sz val="10"/>
        <rFont val="Arial"/>
        <family val="2"/>
        <charset val="238"/>
      </rPr>
      <t xml:space="preserve"> sa trakom (kao Knauf "Flachendichtband"). </t>
    </r>
  </si>
  <si>
    <t>m'</t>
  </si>
  <si>
    <r>
      <t>Brtvljenje spojeva</t>
    </r>
    <r>
      <rPr>
        <b/>
        <sz val="10"/>
        <rFont val="Arial"/>
        <family val="2"/>
        <charset val="238"/>
      </rPr>
      <t xml:space="preserve"> podne ploče i zidova </t>
    </r>
    <r>
      <rPr>
        <sz val="10"/>
        <rFont val="Arial"/>
        <family val="2"/>
        <charset val="238"/>
      </rPr>
      <t>sa waterstop trakom (kao "IDROSTOP"  ili jednakovrijednom), koja se za podlogu pričvršćuje sa čavlićima ili lijepi ljepilom (kao tip "IDROSTOP MASTIC" ili jednakovrijednim). Količina je određena aproksimativno, potrebno prilagoditi tehnologiji izvedbe. Obračun prema stvarno izvedenim količinama.</t>
    </r>
  </si>
  <si>
    <t>Izvedba vertikalne toplinske zaštite temelja objekta u visini nadtemeljnih greda do visine uređenog terena, sa termoizolacijskim slojem od ekstrudiranog polistirena XPS d = 8, 15 i 20 cm i svim potrebnim međuslojevima (kao sustav ETICS). Obavezan atest.</t>
  </si>
  <si>
    <t>Stavka uključuje zaštitu termoizolacije čepastom folijom.</t>
  </si>
  <si>
    <t>Izvedba prema uputstvu proizvođača.</t>
  </si>
  <si>
    <t xml:space="preserve"> - XPS d=20 cm (nadtem.grede širine 25 cm)</t>
  </si>
  <si>
    <t xml:space="preserve"> - XPS d=15 cm (nadtem.grede širine 30 cm)</t>
  </si>
  <si>
    <t xml:space="preserve"> - XPS d=8 cm (nadtem.čašice)</t>
  </si>
  <si>
    <t>Izvedba vertikalne toplinske zaštite podnožja objekta, visine cca 50 cm iznad uređenog terena, sa termoizolacijskim slojem od ekstrudiranog polistirena XPS d = 20 cm i svim potrebnim međuslojevima (kao sustav ETICS). Obavezan atest. Stavka uključuje i vodoodbojnu žbuku.</t>
  </si>
  <si>
    <r>
      <t xml:space="preserve">Zapunjavanje rupa između AB montažnih stupova i greda sa termoizolacijskim slojem od lamela kamene vune kao tip "FKL" , debljine </t>
    </r>
    <r>
      <rPr>
        <b/>
        <sz val="10"/>
        <rFont val="Arial"/>
        <family val="2"/>
        <charset val="238"/>
      </rPr>
      <t xml:space="preserve">15,0 cm, </t>
    </r>
    <r>
      <rPr>
        <sz val="10"/>
        <rFont val="Arial"/>
        <family val="2"/>
        <charset val="238"/>
      </rPr>
      <t xml:space="preserve">koji se izrežu i punoplošno zalijepe. </t>
    </r>
  </si>
  <si>
    <r>
      <t xml:space="preserve">Izvedba horizontalne toplinske izolacije podgleda stropa iznad parkirališta sa termoizolacijskim slojem od ploča kamene vune debljine </t>
    </r>
    <r>
      <rPr>
        <b/>
        <sz val="10"/>
        <rFont val="Arial"/>
        <family val="2"/>
        <charset val="238"/>
      </rPr>
      <t>20,0 cm</t>
    </r>
    <r>
      <rPr>
        <sz val="10"/>
        <rFont val="Arial"/>
        <family val="2"/>
        <charset val="238"/>
      </rPr>
      <t>. Obavezan atest.</t>
    </r>
  </si>
  <si>
    <t>HIDROIZOLACIJA KROVA</t>
  </si>
  <si>
    <t>HORIZONTALNA HIDROIZOLACIJA KROVA</t>
  </si>
  <si>
    <t>Izrada hidroizolacije ravnog krova nagiba 2% sa slijedećim slojevima:  
- hidroizolacijska TPO membrana otporna na vremenske utjecaje, minimalne debljine 1.5 mm (kao Sika Sarnafil TS 77-15 ili Mapei Mapelan TM 15). 
 - zaštitna folija 
 - toplinska izolacija (količina je obračunata u stavci 13., toplinska izolacija krova)
 - parna brana (kao Knauf Insulation LDS 200)</t>
  </si>
  <si>
    <t xml:space="preserve"> - krov K1 </t>
  </si>
  <si>
    <t xml:space="preserve"> - krov K2</t>
  </si>
  <si>
    <t>VERTIKALNA HIDROIZOLACIJA KROVA</t>
  </si>
  <si>
    <t xml:space="preserve">Izrada vertikalne hidroizolacije atike krovnom TPO membranom. U cijenu je potrebno uključiti  završnu rubnu lajsnu (r.š. min. 5 cm). Izvedba prema detalju u dogovoru s projektantom. </t>
  </si>
  <si>
    <t>U cijenu je potrebno uključiti i ojačanja na rubovima membrane i na spoju svih horizontalnih i vertikalnih površina, a sve prema uputama proizvođača.</t>
  </si>
  <si>
    <t xml:space="preserve"> - krov K1 - razvijena dužina postavljanja cca 25 cm (atika)</t>
  </si>
  <si>
    <t xml:space="preserve"> - krov K1 - razvijena dužina postavljanja cca 35 cm (zidovi jezgre)</t>
  </si>
  <si>
    <t>TOPLINSKA IZOLACIJA KROVA</t>
  </si>
  <si>
    <t>Dobava i postava toplinske izolacije od ekstrudiranog polistirena, gustoće &gt; 32 kg/m3, debljine 350 mm i 200 mm prema proračunu građevinske fizike.</t>
  </si>
  <si>
    <t xml:space="preserve"> - krov K1 - horizontalna termoizolacija XPS d=35 cm</t>
  </si>
  <si>
    <t xml:space="preserve"> - krov K2 - horizontalna termoizolacija XPS d=25 cm</t>
  </si>
  <si>
    <t xml:space="preserve">Dobava i montaža dvostrukih okomitih odzračnika na bazi tvrdog FPO-a, toplinski izoliranih sa ekspandiranim polietilenom (EFE), sa mogućnošću spajanja na parnu branu i na hidroizolaciju, promjera Ǿ110 i visine 500mm, tipa kao Sarnafil Control Pipe TPO Complete ili jednakovrijednog. Jedan na svakih 250 m2. Obračun po komadu ugrađenog elementa. </t>
  </si>
  <si>
    <t xml:space="preserve"> - krov K1</t>
  </si>
  <si>
    <t xml:space="preserve"> - nastavni vijenac visine 30 cm, dimenzija 120x120 cm</t>
  </si>
  <si>
    <r>
      <t>Izrada bitumenske</t>
    </r>
    <r>
      <rPr>
        <b/>
        <sz val="10"/>
        <rFont val="Arial"/>
        <family val="2"/>
        <charset val="238"/>
      </rPr>
      <t xml:space="preserve"> hidroizolacije podova prizemlja (P4, P5 - podovi prizemlja)</t>
    </r>
    <r>
      <rPr>
        <sz val="10"/>
        <rFont val="Arial"/>
        <family val="2"/>
        <charset val="238"/>
      </rPr>
      <t xml:space="preserve"> koja se nanosi na čistu i čvrstu zaglađenu betonsku podlogu u  slijedećim slojevima:</t>
    </r>
  </si>
  <si>
    <r>
      <t xml:space="preserve">Izrada hidroizolacije </t>
    </r>
    <r>
      <rPr>
        <b/>
        <sz val="10"/>
        <rFont val="Arial"/>
        <family val="2"/>
        <charset val="238"/>
      </rPr>
      <t xml:space="preserve">podova u sanitarijama (MK5a), </t>
    </r>
    <r>
      <rPr>
        <sz val="10"/>
        <rFont val="Arial"/>
        <family val="2"/>
        <charset val="238"/>
      </rPr>
      <t>te sokla u visini 10,0 cm sa elastičnom polimer cementnom hidroizolacijom.</t>
    </r>
  </si>
  <si>
    <t xml:space="preserve"> - MK5a - pod  na 1. i 2. katu i u potkrovlju - mokre prostorije</t>
  </si>
  <si>
    <r>
      <t>Izrada hidroizolacije</t>
    </r>
    <r>
      <rPr>
        <b/>
        <sz val="10"/>
        <rFont val="Arial"/>
        <family val="2"/>
        <charset val="238"/>
      </rPr>
      <t xml:space="preserve"> zidova od opeke i armiranog betona u sanitarnim prostorijama</t>
    </r>
    <r>
      <rPr>
        <sz val="10"/>
        <rFont val="Arial"/>
        <family val="2"/>
        <charset val="238"/>
      </rPr>
      <t xml:space="preserve"> uz umivaonike i pisoare u visini cca 150 cm, uz tuš u visini cca 300 cm, te </t>
    </r>
    <r>
      <rPr>
        <b/>
        <sz val="10"/>
        <rFont val="Arial"/>
        <family val="2"/>
        <charset val="238"/>
      </rPr>
      <t>u kuhinjama</t>
    </r>
    <r>
      <rPr>
        <sz val="10"/>
        <rFont val="Arial"/>
        <family val="2"/>
        <charset val="238"/>
      </rPr>
      <t xml:space="preserve"> između visine 90 i 150 cm od gotovog poda, sa elastičnom polimercementnom hidroizolacijom.</t>
    </r>
  </si>
  <si>
    <t xml:space="preserve"> - uz tuš</t>
  </si>
  <si>
    <r>
      <rPr>
        <b/>
        <sz val="10"/>
        <rFont val="Arial"/>
        <family val="2"/>
        <charset val="238"/>
      </rPr>
      <t>Premaz gipskartonskih zidova</t>
    </r>
    <r>
      <rPr>
        <sz val="10"/>
        <rFont val="Arial"/>
        <family val="2"/>
        <charset val="238"/>
      </rPr>
      <t xml:space="preserve"> </t>
    </r>
    <r>
      <rPr>
        <b/>
        <sz val="10"/>
        <rFont val="Arial"/>
        <family val="2"/>
        <charset val="238"/>
      </rPr>
      <t xml:space="preserve">uz umivaonike i pisoare </t>
    </r>
    <r>
      <rPr>
        <sz val="10"/>
        <rFont val="Arial"/>
        <family val="2"/>
        <charset val="238"/>
      </rPr>
      <t>u visini cca 150 cm, uz tuš cca 300 cm,</t>
    </r>
    <r>
      <rPr>
        <b/>
        <sz val="10"/>
        <rFont val="Arial"/>
        <family val="2"/>
        <charset val="238"/>
      </rPr>
      <t xml:space="preserve"> te u čajnim kuhinjama </t>
    </r>
    <r>
      <rPr>
        <sz val="10"/>
        <rFont val="Arial"/>
        <family val="2"/>
        <charset val="238"/>
      </rPr>
      <t>između visine 90 i 150 cm od</t>
    </r>
    <r>
      <rPr>
        <b/>
        <sz val="10"/>
        <rFont val="Arial"/>
        <family val="2"/>
        <charset val="238"/>
      </rPr>
      <t xml:space="preserve"> </t>
    </r>
    <r>
      <rPr>
        <sz val="10"/>
        <rFont val="Arial"/>
        <family val="2"/>
        <charset val="238"/>
      </rPr>
      <t>gotovog poda, sa premazom (kao Knauf "Flachendicht").</t>
    </r>
  </si>
  <si>
    <t>Izvedba vertikalne toplinske zaštite temelja objekta u visini nadtemeljnih greda do visine uređenog terena, sa termoizolacijskim slojem od ekstrudiranog polistirena XPS d = 15 cm i svim potrebnim međuslojevima. Obavezan atest.</t>
  </si>
  <si>
    <t>Izvedba vertikalne toplinske zaštite podnožja objekta, visine cca 50 cm iznad uređenog terena, sa termoizolacijskim slojem od ekstrudiranog polistirena XPS d = 15 cm i svim potrebnim međuslojevima (kao sustav ETICS). Obavezan atest. Stavka uključuje i vodoodbojnu žbuku.</t>
  </si>
  <si>
    <t>HIDROIZOLACIJA KROVA K3</t>
  </si>
  <si>
    <t>Izrada hidroizolacije ravnog krova nagiba 2% sa slijedećim slojevima:  
- hidroizolacijska TPO membrana otporna na vremenske utjecaje, minimalne debljine 1.5 mm (kao Sika Sarnafil TS 77-15 ili Mapei Mapelan TM 15). 
 - zaštitna folija 
 - toplinska izolacija (količina obračunata u stavci 29., toplinska izolacija krova)
 - parna brana (kao Knauf Insulation LDS 200)</t>
  </si>
  <si>
    <t xml:space="preserve"> - krov K3</t>
  </si>
  <si>
    <t xml:space="preserve"> - krov K3 - razvijena dužina postavljanja cca 40 cm (atika krova iznad fitnessa)</t>
  </si>
  <si>
    <t xml:space="preserve"> - krov K3 - razvijena dužina postavljanja cca 10 cm (obodno na krovu iznad 3.kata)</t>
  </si>
  <si>
    <t xml:space="preserve"> - krov K3 - razvijena dužina postavljanja cca 55 cm (prema krovu iznad stubišta)</t>
  </si>
  <si>
    <t>HIDROIZOLACIJA KROVA K4</t>
  </si>
  <si>
    <t>Izrada hidroizolacije ravnog krova nagiba 2% sa slijedećim slojevima:  
- hidroizolacijska TPO membrana otporna na vremenske utjecaje, minimalne debljine 1.5 mm (kao Sika Sarnafil TS 77-15 ili Mapei Mapelan TM 15). 
 - geotekstil
 - toplinska izolacija (količina obračunata u stavci 30., toplinska izolacija krova)
 - parna brana (kao Knauf Insulation LDS 200)</t>
  </si>
  <si>
    <t xml:space="preserve"> - krov K4</t>
  </si>
  <si>
    <t xml:space="preserve"> - krov K4 - razvijena dužina postavljanja cca 30 cm</t>
  </si>
  <si>
    <t>HIDROIZOLACIJA KROVOVA K5, K6 i K8</t>
  </si>
  <si>
    <t>Izrada hidroizolacije ravnog krova nagiba 2% sa slijedećim slojevima:  
- geotekstil
- hidroizolacijska TPO membrana otporna na vremenske utjecaje, minimalne debljine 1.5 mm (kao Sika Sarnafil TS 77-15 ili Mapei Mapelan TM 15). 
 - geotekstil
 - toplinska izolacija (količina obračunata u stavci 29., toplinska izolacija krova)
 - parna brana (kao Knauf Insulation LDS 200)</t>
  </si>
  <si>
    <t xml:space="preserve"> - krov K5 i krov K6</t>
  </si>
  <si>
    <t>HIDROIZOLACIJA KROVA K7</t>
  </si>
  <si>
    <t xml:space="preserve"> - ekstenzivni zeleni krov K7</t>
  </si>
  <si>
    <t xml:space="preserve">Izrada vertikalne hidroizolacije atike pomoću geotekstila. U cijenu je potrebno uključiti  završnu rubnu lajsnu (r.š. min. 5 cm). Izvedba prema detalju u dogovoru s projektantom. </t>
  </si>
  <si>
    <t xml:space="preserve"> - ekstenzivni zeleni krov K7 razvijena dužina postavljanja cca 100 cm  (atika)</t>
  </si>
  <si>
    <t xml:space="preserve"> - ekstenzivni zeleni krov K7 razvijena dužina postavljanja cca 50 cm  (prema krovu K5 i zidu zgrade)</t>
  </si>
  <si>
    <t>TOPLINSKA IZOLACIJA KROVOVA K3, K5, K6, K7 i K8</t>
  </si>
  <si>
    <t>Dobava i postava toplinske izolacije od ekstrudiranog polistirena, gustoće &gt; 32 kg/m3, debljine 30,0 cm i 20,0 cm prema proračunu građevinske fizike.</t>
  </si>
  <si>
    <t xml:space="preserve"> - krov K3 - horizontalna termoizolacija XPS d=30,0 cm</t>
  </si>
  <si>
    <t xml:space="preserve"> - krov K5 i K6 - horizontalna termoizolacija XPS d=20,0 cm</t>
  </si>
  <si>
    <t xml:space="preserve"> - krov K7 - horizontalna termoizolacija XPS d=20,0 cm</t>
  </si>
  <si>
    <t xml:space="preserve"> - krov K8 - horizontalna termoizolacija XPS d=20,0 cm</t>
  </si>
  <si>
    <t>TOPLINSKA IZOLACIJA KROVA K4</t>
  </si>
  <si>
    <t xml:space="preserve"> - krov K4 - kamena vuna DDP debljine od 20,0 cm do 28,0 cm</t>
  </si>
  <si>
    <t>HIDROIZOLACIJA KROVA K9</t>
  </si>
  <si>
    <t>Izrada hidroizolacije ravnog krova nagiba 2% sa slijedećim slojevima:  
- hidroizolacijska TPO membrana otporna na vremenske utjecaje, minimalne debljine 1.5 mm (kao Sika Sarnafil TS 77-15 ili Mapei Mapelan TM 15). 
 - zaštitna folija
 - toplinska izolacija  (količina obračunata u stavci 33., toplinska izolacija krova)
 - parna brana (kao Knauf Insulation LDS 200)</t>
  </si>
  <si>
    <t xml:space="preserve"> - krov K9</t>
  </si>
  <si>
    <t>Dobava i postava toplinske izolacije od ekstrudiranog polistirena, gustoće &gt; 32 kg/m3, debljine 200 mm prema proračunu građevinske fizike. Toplinska izolacija se postavlja u klinovima.</t>
  </si>
  <si>
    <t xml:space="preserve"> - krov K9 - horizontalna termoizolacija XPS d=20cm</t>
  </si>
  <si>
    <t>GRAĐEVINSKO OBRTNIČKI RADOVI</t>
  </si>
  <si>
    <t xml:space="preserve">GIPSKARTONSKI ZIDOVI I SPUŠTENI STROPOVI </t>
  </si>
  <si>
    <t>Za izradu pregradnih stijena sa gipskartonskim pločama po tipologiji poznatih proizvođača (Knauf, Rigips i ostali) vezani su standardi:</t>
  </si>
  <si>
    <t>gipskartonske ploče DIN 18180, HRN B.C1.035</t>
  </si>
  <si>
    <t>mineralna vuna DIN 18165</t>
  </si>
  <si>
    <t>zvučna zaštita DIN 4109</t>
  </si>
  <si>
    <t>vatrozaštita HRN U.J1.090, DIN 4102</t>
  </si>
  <si>
    <t>U stavkama troškovnika nisu opisane posebnosti vezane za potrebe izrade instalacijskog zida ili specijalnih nosača za veća opterećenja, što će izvođač izvesti prema potrebi. Sva potrebna spojna sredstva za montažu stijena i obloga izvođač isporučuje prema katalogu. Nosiva metalna konstrukcija (profili, dužina i debljina lima) isporučuje se prema katalogu proizvođača.</t>
  </si>
  <si>
    <t>U jediničnu cijenu gipskartonskih stijena uključuje se:</t>
  </si>
  <si>
    <t>sav rad, materija, transport</t>
  </si>
  <si>
    <t>potrebna drvena ili metalna nosiva konstrukcija za ugradnju gipskartonskih ploča,</t>
  </si>
  <si>
    <t>dobava i ugradba brtvenog i pričvrsnog materijala,</t>
  </si>
  <si>
    <t>sve radnje brtvljenja, zapunjavanje i kitanje, a prema standardima i uputstvima proizvođača.</t>
  </si>
  <si>
    <t>U slučaju ugradnje dovratnika ili sanitarija, potrebno je u gipskartonske zidove ugraditi dodatne nosive tipske metalne profile.</t>
  </si>
  <si>
    <t>U jediničnu cijenu spuštenih stropova uključuje se:</t>
  </si>
  <si>
    <t xml:space="preserve">dobava i ugradba metalnog ili drvenog ovjesa, </t>
  </si>
  <si>
    <t>brtveni i pričvrsni materijal,</t>
  </si>
  <si>
    <t xml:space="preserve">izvedbu svih opšava oko otvora, proboja, rubova, međusobnih spojeva, </t>
  </si>
  <si>
    <t xml:space="preserve">izvedbu lomnih ploha, </t>
  </si>
  <si>
    <t>sve potrebne radne skele i platforme.</t>
  </si>
  <si>
    <t>SPUŠTENI STROPOVI</t>
  </si>
  <si>
    <t>Materijal za izvedbu spuštenog stropa mora biti prvoklasan, atestiran i odgovarati tehničkim propisima i hrvatskim ili stranim normama.</t>
  </si>
  <si>
    <t>Gips kartonske ploče DIN 18180</t>
  </si>
  <si>
    <t>Mineralna vuna HRN U.M9.015 DIN 18165</t>
  </si>
  <si>
    <t xml:space="preserve"> -</t>
  </si>
  <si>
    <t>Vatrozaštita HRN DIN 4102</t>
  </si>
  <si>
    <t>Spojna sredstva i ovjesi (podkonstrukcija) prema katalogu ponuđača u pogledu profila. U stavkama uključeni svi radovi brtvljenja, bandažiranja i gletanja spojeva ploča.</t>
  </si>
  <si>
    <t>Za izradu limenih spuštenih stropova od pocinčanog lima važeći je standard DIN 1541, debljina lima 0,6 mm - 0,7 mm.</t>
  </si>
  <si>
    <t xml:space="preserve">Ako postoji zahtjev za posebnom apsorpcijom zvuka nanosi se akustični sloj.
Spojne reške širine 3.5 mm, zatvorene li otvorene.
</t>
  </si>
  <si>
    <t>Radove izvoditi sa stručnom radnom snagom kvalificiranom za taj posao, a prema uputama projektanta i proizvođača.</t>
  </si>
  <si>
    <t xml:space="preserve">U cijenu je uključen sav potreban materijal, rad, transport, čišćenje, kompletna tipska ovjesna konstrukcija do zadane visine, njeno učvršćenje o međukatnu konstrukciju, svi potrebni otvori i prodori (vidjeti projekte instalacija), pokrovne letvice i spojevi, skele i radne platforme za ugradnju stropa, ugradnja toplinske i zvučne izolacije, te pripomoć instalaterima. </t>
  </si>
  <si>
    <t>U ukupnu cijenu stavke treba uračunati i površinu vertikalnih i kosih stropnih ploha kod denivelacije stropa prema zahtjevima oblikovanja, te za to potrebnu podkonstrukciju.</t>
  </si>
  <si>
    <t>Izbor ploča, način njihove ugradnje, detalje u vezi ugradnje rasvjetnih tijela i ostalo, sve u dogovoru s projektantom.</t>
  </si>
  <si>
    <t>Primjeniti nevidljivu konstrukciju, ukoliko nije posebno iskazano u stavci kao vidljiva konstrukcija.</t>
  </si>
  <si>
    <t xml:space="preserve">Kompletno sve montirano uključivši sve potrebne zaključne profile. Izvedeno točno prema izvedbenim nacrtima i detaljima, te prema montažnim nacrtima i detaljima proizvođača ploča i njegovim uputama. </t>
  </si>
  <si>
    <t>U stropu se ostavljaju svi potrebni otvori za rasvjetu i ostalu instalaciju.</t>
  </si>
  <si>
    <t xml:space="preserve">Izvoditi u svemu prema uputama isporučitelja spuštenog stropa i prema pravilima struke izvođenja radova. </t>
  </si>
  <si>
    <t>Površine spuštenih stropova od gips kartonskih ploča se boje uvoznim ili domaćim akrilnim ili disperzivnim bojama, što se obračunava posebno u sosoblikarsko-ličilačkim radovima.</t>
  </si>
  <si>
    <t>Prije naručivanja stropa izvođač je dužan dostaviti projektantu na uvid uzorke i dogovoriti tehničke detalje izvođenja.</t>
  </si>
  <si>
    <r>
      <t xml:space="preserve">Izrada gipskartonskih ravnih pregradnih zidova u prizemlju i na katovima, visine veće od 3,2 m ukupne </t>
    </r>
    <r>
      <rPr>
        <b/>
        <sz val="10"/>
        <rFont val="Arial"/>
        <family val="2"/>
        <charset val="238"/>
      </rPr>
      <t xml:space="preserve">debljine 12,5 cm </t>
    </r>
    <r>
      <rPr>
        <sz val="10"/>
        <rFont val="Arial"/>
        <family val="2"/>
        <charset val="238"/>
      </rPr>
      <t>slijedećeg sastava:</t>
    </r>
  </si>
  <si>
    <r>
      <t xml:space="preserve"> - gipskartonske </t>
    </r>
    <r>
      <rPr>
        <b/>
        <sz val="10"/>
        <rFont val="Arial"/>
        <family val="2"/>
        <charset val="238"/>
      </rPr>
      <t xml:space="preserve">vodootporne GKBI ploče deb. 2 x 1,25 cm (impregnirane)                                    </t>
    </r>
    <r>
      <rPr>
        <sz val="10"/>
        <rFont val="Arial"/>
        <family val="2"/>
        <charset val="238"/>
      </rPr>
      <t xml:space="preserve">
- profil CW 75 s ispunom od kamene vune 5,00 cm, debljine 7,5 cm                                                                      - gipskartonske</t>
    </r>
    <r>
      <rPr>
        <b/>
        <sz val="10"/>
        <rFont val="Arial"/>
        <family val="2"/>
        <charset val="238"/>
      </rPr>
      <t xml:space="preserve"> vodootporne GKBI ploče deb. 2 x 1,25 cm (impregnirane) </t>
    </r>
    <r>
      <rPr>
        <sz val="10"/>
        <rFont val="Arial"/>
        <family val="2"/>
        <charset val="238"/>
      </rPr>
      <t xml:space="preserve">
</t>
    </r>
  </si>
  <si>
    <t>U cijenu izrade uračunata je dobava, transport, montaža i ugradba svih potrebnih elemenata, brtveni i pričvrsni materijal, kao i sve radnje brtvljenja, zapunjavanja, poravnavanja, kitanja i sl., uključivo i izradu svih detalja (kod spajanja na obodne konstrukcije), a sve prema normama i uputstvu proizvođača.</t>
  </si>
  <si>
    <r>
      <t xml:space="preserve">Izrada gipskartonskih ravnih pregradnih zidova u prizemlju i na katu, visine veće od 3,2 m ukupne </t>
    </r>
    <r>
      <rPr>
        <b/>
        <sz val="10"/>
        <rFont val="Arial"/>
        <family val="2"/>
        <charset val="238"/>
      </rPr>
      <t xml:space="preserve">debljine 12,5 cm </t>
    </r>
    <r>
      <rPr>
        <sz val="10"/>
        <rFont val="Arial"/>
        <family val="2"/>
        <charset val="238"/>
      </rPr>
      <t>slijedećeg sastava:</t>
    </r>
  </si>
  <si>
    <r>
      <t xml:space="preserve"> - gipskartonske </t>
    </r>
    <r>
      <rPr>
        <b/>
        <sz val="10"/>
        <rFont val="Arial"/>
        <family val="2"/>
        <charset val="238"/>
      </rPr>
      <t xml:space="preserve">vodootporne GKBI ploče deb. 2 x 1,25 cm (impregnirane)                                    </t>
    </r>
    <r>
      <rPr>
        <sz val="10"/>
        <rFont val="Arial"/>
        <family val="2"/>
        <charset val="238"/>
      </rPr>
      <t xml:space="preserve">
- profil CW 75 s ispunom od kamene vune 5,00 cm, debljine 7,5 cm                                                                      - gipskartonske</t>
    </r>
    <r>
      <rPr>
        <b/>
        <sz val="10"/>
        <rFont val="Arial"/>
        <family val="2"/>
        <charset val="238"/>
      </rPr>
      <t xml:space="preserve"> GKB ploče deb. 2 x 1,25 cm </t>
    </r>
  </si>
  <si>
    <r>
      <t xml:space="preserve"> - gipskartonske </t>
    </r>
    <r>
      <rPr>
        <b/>
        <sz val="10"/>
        <rFont val="Arial"/>
        <family val="2"/>
        <charset val="238"/>
      </rPr>
      <t xml:space="preserve">GKB ploče deb. 2 x 1,25 cm                                 </t>
    </r>
    <r>
      <rPr>
        <sz val="10"/>
        <rFont val="Arial"/>
        <family val="2"/>
        <charset val="238"/>
      </rPr>
      <t xml:space="preserve">
- profil CW 75 s ispunom od kamene vune 5,00 cm, debljine 7,5 cm                                                                      - gipskartonske</t>
    </r>
    <r>
      <rPr>
        <b/>
        <sz val="10"/>
        <rFont val="Arial"/>
        <family val="2"/>
        <charset val="238"/>
      </rPr>
      <t xml:space="preserve"> GKB ploče deb. 2 x 1,25 cm </t>
    </r>
    <r>
      <rPr>
        <sz val="10"/>
        <rFont val="Arial"/>
        <family val="2"/>
        <charset val="238"/>
      </rPr>
      <t xml:space="preserve">
</t>
    </r>
  </si>
  <si>
    <r>
      <t xml:space="preserve">Izrada gipskartonskih ravnih pregradnih zidova u prizemlju i na katu, visine veće od 3,2 m ukupne </t>
    </r>
    <r>
      <rPr>
        <b/>
        <sz val="10"/>
        <rFont val="Arial"/>
        <family val="2"/>
        <charset val="238"/>
      </rPr>
      <t xml:space="preserve">debljine 30 cm </t>
    </r>
    <r>
      <rPr>
        <sz val="10"/>
        <rFont val="Arial"/>
        <family val="2"/>
        <charset val="238"/>
      </rPr>
      <t>slijedećeg sastava:</t>
    </r>
  </si>
  <si>
    <r>
      <t xml:space="preserve"> - gipskartonske </t>
    </r>
    <r>
      <rPr>
        <b/>
        <sz val="10"/>
        <rFont val="Arial"/>
        <family val="2"/>
        <charset val="238"/>
      </rPr>
      <t xml:space="preserve">GKB ploče deb. 2 x 1,25 cm                              </t>
    </r>
    <r>
      <rPr>
        <sz val="10"/>
        <rFont val="Arial"/>
        <family val="2"/>
        <charset val="238"/>
      </rPr>
      <t xml:space="preserve">
- dvostruka potkonstrukcija od profila CW 75 s zračnim prostorom
- gipskartonske</t>
    </r>
    <r>
      <rPr>
        <b/>
        <sz val="10"/>
        <rFont val="Arial"/>
        <family val="2"/>
        <charset val="238"/>
      </rPr>
      <t xml:space="preserve"> GKB ploče deb. 2 x 1,25 cm</t>
    </r>
    <r>
      <rPr>
        <sz val="10"/>
        <rFont val="Arial"/>
        <family val="2"/>
        <charset val="238"/>
      </rPr>
      <t xml:space="preserve">
</t>
    </r>
  </si>
  <si>
    <r>
      <t xml:space="preserve">Izrada </t>
    </r>
    <r>
      <rPr>
        <b/>
        <sz val="10"/>
        <rFont val="Arial"/>
        <family val="2"/>
        <charset val="238"/>
      </rPr>
      <t>gipskartonske obloge za izvedbu predzidnih instalacija</t>
    </r>
    <r>
      <rPr>
        <sz val="10"/>
        <rFont val="Arial"/>
        <family val="2"/>
        <charset val="238"/>
      </rPr>
      <t xml:space="preserve"> </t>
    </r>
    <r>
      <rPr>
        <b/>
        <sz val="10"/>
        <rFont val="Arial"/>
        <family val="2"/>
        <charset val="238"/>
      </rPr>
      <t xml:space="preserve">u sanitarijama </t>
    </r>
    <r>
      <rPr>
        <sz val="10"/>
        <rFont val="Arial"/>
        <family val="2"/>
        <charset val="238"/>
      </rPr>
      <t xml:space="preserve">visine 1,20 m u koju se smješta </t>
    </r>
    <r>
      <rPr>
        <b/>
        <sz val="10"/>
        <rFont val="Arial"/>
        <family val="2"/>
        <charset val="238"/>
      </rPr>
      <t>ugradbeni vodokotlić</t>
    </r>
    <r>
      <rPr>
        <sz val="10"/>
        <rFont val="Arial"/>
        <family val="2"/>
        <charset val="238"/>
      </rPr>
      <t xml:space="preserve">. Zid je ukupne </t>
    </r>
    <r>
      <rPr>
        <b/>
        <sz val="10"/>
        <rFont val="Arial"/>
        <family val="2"/>
        <charset val="238"/>
      </rPr>
      <t>debljine 20,0 cm</t>
    </r>
    <r>
      <rPr>
        <sz val="10"/>
        <rFont val="Arial"/>
        <family val="2"/>
        <charset val="238"/>
      </rPr>
      <t xml:space="preserve"> slijedećeg sastava:</t>
    </r>
  </si>
  <si>
    <r>
      <t xml:space="preserve"> - profil CW  s ispunom od kamene vune debljine 7,5 cm                                                                            -  gipskartonske vodootporne </t>
    </r>
    <r>
      <rPr>
        <b/>
        <sz val="10"/>
        <rFont val="Arial"/>
        <family val="2"/>
        <charset val="238"/>
      </rPr>
      <t xml:space="preserve">GKBI ploče deb. 2 x 1,25 cm </t>
    </r>
    <r>
      <rPr>
        <sz val="10"/>
        <rFont val="Arial"/>
        <family val="2"/>
        <charset val="238"/>
      </rPr>
      <t>(impregnirane)</t>
    </r>
  </si>
  <si>
    <r>
      <t xml:space="preserve">Izrada </t>
    </r>
    <r>
      <rPr>
        <b/>
        <sz val="10"/>
        <rFont val="Arial"/>
        <family val="2"/>
        <charset val="238"/>
      </rPr>
      <t>obloge vertikale između wc-a na 1. i 2. katu</t>
    </r>
    <r>
      <rPr>
        <sz val="10"/>
        <rFont val="Arial"/>
        <family val="2"/>
        <charset val="238"/>
      </rPr>
      <t>:</t>
    </r>
  </si>
  <si>
    <t xml:space="preserve"> - nosiva metalna podkonstrukcija CW </t>
  </si>
  <si>
    <t xml:space="preserve"> - toplinska izolacija  d = 7,5 cm</t>
  </si>
  <si>
    <t xml:space="preserve"> - gipskartonske GKB ploče deb. 2 x 1,25 cm </t>
  </si>
  <si>
    <t>U cijenu je uračunata dobava, transport i ugradba svih potrebnih elemenata, brtveni i pričvrsni materijal, uključivo i izradu detalja spajanja na nosivu konstrukciju, a sve prema normama i uputstvu proizvođača gipskartonskih ploča.</t>
  </si>
  <si>
    <r>
      <t xml:space="preserve">Izrada </t>
    </r>
    <r>
      <rPr>
        <b/>
        <sz val="10"/>
        <rFont val="Arial"/>
        <family val="2"/>
        <charset val="238"/>
      </rPr>
      <t>obloge parapetnog zida na 2.katu ispod staklenih stijena</t>
    </r>
    <r>
      <rPr>
        <sz val="10"/>
        <rFont val="Arial"/>
        <family val="2"/>
        <charset val="238"/>
      </rPr>
      <t>:</t>
    </r>
  </si>
  <si>
    <t xml:space="preserve"> - gipskartonske GKB ploče deb. 2 x 1,25 cm</t>
  </si>
  <si>
    <t>Gipskartonske ploče montiraju se na čeličnu potkonstrukciju opisanu u stavci čeličnih konstrukcija.</t>
  </si>
  <si>
    <r>
      <t xml:space="preserve">Izrada samostojećih </t>
    </r>
    <r>
      <rPr>
        <b/>
        <sz val="10"/>
        <rFont val="Arial"/>
        <family val="2"/>
        <charset val="238"/>
      </rPr>
      <t>obloga za instalacijske cijevi i dimnjak</t>
    </r>
    <r>
      <rPr>
        <sz val="10"/>
        <rFont val="Arial"/>
        <family val="2"/>
        <charset val="238"/>
      </rPr>
      <t xml:space="preserve"> slijedećeg sastava:</t>
    </r>
  </si>
  <si>
    <t xml:space="preserve"> - toplinska izolacija  d = 5,0 cm</t>
  </si>
  <si>
    <t>Dobava i montaža spuštenog stropa, izvedenog od punih glatkih velikoformatnih gipskartonskih ploča (GKB) d = 1,25 cm.</t>
  </si>
  <si>
    <t xml:space="preserve"> - metalna podkonstrukcija učvršćena na konstrukciju od armiranog betona</t>
  </si>
  <si>
    <t xml:space="preserve"> - gipskartonske GKB ploče debljine 1 x 1,25 cm</t>
  </si>
  <si>
    <t>U cijenu je uračunata dobava, transport i ugradba svih potrebnih elemenata, brtveni i pričvrsni materijal, uključivo i podkonstrukciju za ovjes rasvjetnih tijela, obrada detalja spajanja sa nosivom  konstrukcijom, a sve prema normama i uputstvu proizvođača.</t>
  </si>
  <si>
    <t xml:space="preserve"> - u prizemlju, visina ovjesa 110 cm</t>
  </si>
  <si>
    <t xml:space="preserve"> - na 1.katu, visina ovjesa 110 cm</t>
  </si>
  <si>
    <t xml:space="preserve"> - na 1.katu, visina ovjesa 134 cm</t>
  </si>
  <si>
    <t xml:space="preserve"> - na 2.katu, visina ovjesa 110 cm</t>
  </si>
  <si>
    <t xml:space="preserve"> - na 2.katu, visina ovjesa 134 cm</t>
  </si>
  <si>
    <r>
      <t>Dobava i montaža</t>
    </r>
    <r>
      <rPr>
        <b/>
        <sz val="10"/>
        <rFont val="Arial"/>
        <family val="2"/>
        <charset val="238"/>
      </rPr>
      <t xml:space="preserve"> modularnog spuštenog stropa u sporednim prostorijama i spremištima,</t>
    </r>
    <r>
      <rPr>
        <sz val="10"/>
        <rFont val="Arial"/>
        <family val="2"/>
        <charset val="238"/>
      </rPr>
      <t xml:space="preserve"> izvedenog od mineralnih gotovih modularnih ploča veličine 600/600/17 mm (kao proizvod Knauf AMF ili ploče jednakovrijednih tehničkih karakteristika).</t>
    </r>
  </si>
  <si>
    <t>Jedinična cijena uključuje kompletnu dobavu i montažu spuštenog stropa s metalnom tipskom podkonstrukcijom za ovjes stropa, rasvjetnih tijela i ventilacijskih žaluzina na nosivu stropnu arm. bet. konstrukciju, izvedbu svih opšava proboja, rubova, spojeva vertikalnih površina i sl., kao i otvora za mogućnost održavanja i kontrole instalacija smještenih iznad spuštenog stropa.</t>
  </si>
  <si>
    <t xml:space="preserve">Obračun po m2  površine stropa. </t>
  </si>
  <si>
    <t xml:space="preserve"> - u prizemlju, visina ovjesa 70 cm</t>
  </si>
  <si>
    <t>U cijenu je uračunata dobava, transport i ugradba svih potrebnih elemenata, brtveni i pričvrsni materijal, uključivo i izradu detalja, spajanja sa nosivom konstrukcijom, a sve prema normama i uputstvu proizvođača.</t>
  </si>
  <si>
    <t>Obračun po m2.</t>
  </si>
  <si>
    <t xml:space="preserve"> - obloga vertikale</t>
  </si>
  <si>
    <t xml:space="preserve"> - podgled</t>
  </si>
  <si>
    <t>Dobava i ugradnja UA profila debljine 2 mm u zidove od gipskartona, na mjestu ugradnje vrata.</t>
  </si>
  <si>
    <t>U cijenu uključiti i utični kutnik.</t>
  </si>
  <si>
    <r>
      <t xml:space="preserve"> - gipskartonske </t>
    </r>
    <r>
      <rPr>
        <b/>
        <sz val="10"/>
        <rFont val="Arial"/>
        <family val="2"/>
        <charset val="238"/>
      </rPr>
      <t xml:space="preserve">vodootporne GKBI ploče deb. 2 x 1,25 cm (impregnirane)                                    </t>
    </r>
    <r>
      <rPr>
        <sz val="10"/>
        <rFont val="Arial"/>
        <family val="2"/>
        <charset val="238"/>
      </rPr>
      <t xml:space="preserve">
- profil CW 75 s ispunom od kamene vune 5,00 cm, debljine 7,5 cm                                                                               - gipskartonske</t>
    </r>
    <r>
      <rPr>
        <b/>
        <sz val="10"/>
        <rFont val="Arial"/>
        <family val="2"/>
        <charset val="238"/>
      </rPr>
      <t xml:space="preserve"> GKB ploče deb. 2 x 1,25 cm</t>
    </r>
    <r>
      <rPr>
        <sz val="10"/>
        <rFont val="Arial"/>
        <family val="2"/>
        <charset val="238"/>
      </rPr>
      <t xml:space="preserve">
</t>
    </r>
  </si>
  <si>
    <r>
      <t xml:space="preserve"> - gipskartonske </t>
    </r>
    <r>
      <rPr>
        <b/>
        <sz val="10"/>
        <rFont val="Arial"/>
        <family val="2"/>
        <charset val="238"/>
      </rPr>
      <t xml:space="preserve">GKB ploče deb. 2 x 1,25 cm                              </t>
    </r>
    <r>
      <rPr>
        <sz val="10"/>
        <rFont val="Arial"/>
        <family val="2"/>
        <charset val="238"/>
      </rPr>
      <t xml:space="preserve">
- profil CW 75 s ispunom od kamene vune 5,00 cm, debljine 7,5 cm                                                                        - gipskartonske</t>
    </r>
    <r>
      <rPr>
        <b/>
        <sz val="10"/>
        <rFont val="Arial"/>
        <family val="2"/>
        <charset val="238"/>
      </rPr>
      <t xml:space="preserve"> GKB ploče deb. 2 x 1,25 cm</t>
    </r>
    <r>
      <rPr>
        <sz val="10"/>
        <rFont val="Arial"/>
        <family val="2"/>
        <charset val="238"/>
      </rPr>
      <t xml:space="preserve">
</t>
    </r>
  </si>
  <si>
    <r>
      <t xml:space="preserve">Izrada gipskartonskih ravnih pregradnih zidova u prizemlju i na katu, visine veće od 3,2 m ukupne </t>
    </r>
    <r>
      <rPr>
        <b/>
        <sz val="10"/>
        <rFont val="Arial"/>
        <family val="2"/>
        <charset val="238"/>
      </rPr>
      <t xml:space="preserve">debljine 25 cm </t>
    </r>
    <r>
      <rPr>
        <sz val="10"/>
        <rFont val="Arial"/>
        <family val="2"/>
        <charset val="238"/>
      </rPr>
      <t>slijedećeg sastava:</t>
    </r>
  </si>
  <si>
    <r>
      <t xml:space="preserve"> - gipskartonske </t>
    </r>
    <r>
      <rPr>
        <b/>
        <sz val="10"/>
        <rFont val="Arial"/>
        <family val="2"/>
        <charset val="238"/>
      </rPr>
      <t xml:space="preserve">GKB ploče deb. 2 x 1,25 cm                              </t>
    </r>
    <r>
      <rPr>
        <sz val="10"/>
        <rFont val="Arial"/>
        <family val="2"/>
        <charset val="238"/>
      </rPr>
      <t xml:space="preserve">
- dvostruka potkonstrukcija od profila CW 75 s ispunom od kamene vune 5,00 cm + zračni prostor                                                                            - gipskartonske</t>
    </r>
    <r>
      <rPr>
        <b/>
        <sz val="10"/>
        <rFont val="Arial"/>
        <family val="2"/>
        <charset val="238"/>
      </rPr>
      <t xml:space="preserve"> GKB ploče deb. 2 x 1,25 cm</t>
    </r>
    <r>
      <rPr>
        <sz val="10"/>
        <rFont val="Arial"/>
        <family val="2"/>
        <charset val="238"/>
      </rPr>
      <t xml:space="preserve">
</t>
    </r>
  </si>
  <si>
    <r>
      <t xml:space="preserve"> - gipskartonske </t>
    </r>
    <r>
      <rPr>
        <b/>
        <sz val="10"/>
        <rFont val="Arial"/>
        <family val="2"/>
        <charset val="238"/>
      </rPr>
      <t xml:space="preserve">GKB ploče deb. 2 x 1,25 cm                              </t>
    </r>
    <r>
      <rPr>
        <sz val="10"/>
        <rFont val="Arial"/>
        <family val="2"/>
        <charset val="238"/>
      </rPr>
      <t xml:space="preserve">
- dvostruka potkonstrukcija od profila CW 75 s ispunom od kamene vune 5,00 cm + zračni prostor                                                 
- gipskartonske</t>
    </r>
    <r>
      <rPr>
        <b/>
        <sz val="10"/>
        <rFont val="Arial"/>
        <family val="2"/>
        <charset val="238"/>
      </rPr>
      <t xml:space="preserve"> GKB ploče deb. 2 x 1,25 cm</t>
    </r>
    <r>
      <rPr>
        <sz val="10"/>
        <rFont val="Arial"/>
        <family val="2"/>
        <charset val="238"/>
      </rPr>
      <t xml:space="preserve">
</t>
    </r>
  </si>
  <si>
    <r>
      <t xml:space="preserve"> - profil CW 75 s ispunom od kamene vune debljine 7,5 cm                                                                            -  gipskartonske vodootporne </t>
    </r>
    <r>
      <rPr>
        <b/>
        <sz val="10"/>
        <rFont val="Arial"/>
        <family val="2"/>
        <charset val="238"/>
      </rPr>
      <t xml:space="preserve">GKBI ploče deb. 2 x 1,25 cm </t>
    </r>
    <r>
      <rPr>
        <sz val="10"/>
        <rFont val="Arial"/>
        <family val="2"/>
        <charset val="238"/>
      </rPr>
      <t>(impregnirane)</t>
    </r>
  </si>
  <si>
    <r>
      <t xml:space="preserve">Izrada samostojeće </t>
    </r>
    <r>
      <rPr>
        <b/>
        <sz val="10"/>
        <rFont val="Arial"/>
        <family val="2"/>
        <charset val="238"/>
      </rPr>
      <t xml:space="preserve">obloge za instalacijske cijevi </t>
    </r>
    <r>
      <rPr>
        <sz val="10"/>
        <rFont val="Arial"/>
        <family val="2"/>
        <charset val="238"/>
      </rPr>
      <t>veličine prosječno 30/30 cm slijedećeg sastava:</t>
    </r>
  </si>
  <si>
    <t xml:space="preserve"> - gipskartonske vodootporne GKBI ploče deb. 2 x 1,25 cm (impregnirane)</t>
  </si>
  <si>
    <t xml:space="preserve"> - u prizemlju, visina ovjesa 40 cm</t>
  </si>
  <si>
    <t xml:space="preserve"> - u prizemlju (stubište), visina ovjesa 30-52 cm</t>
  </si>
  <si>
    <t xml:space="preserve"> - na 1.katu, visina ovjesa 95 cm</t>
  </si>
  <si>
    <t xml:space="preserve"> - na 1.katu (stubište), visina ovjesa 40-116 cm</t>
  </si>
  <si>
    <t xml:space="preserve"> - na 2.katu, visina ovjesa 30 cm</t>
  </si>
  <si>
    <t xml:space="preserve"> - na 2.katu, visina ovjesa 45 cm</t>
  </si>
  <si>
    <t xml:space="preserve"> - na 2.katu (stubište), visina ovjesa 35-52 cm</t>
  </si>
  <si>
    <t xml:space="preserve"> - na 3.katu, visina ovjesa 30 cm</t>
  </si>
  <si>
    <t xml:space="preserve"> - na 3.katu (iznad stubišta), visina ovjesa 40 cm</t>
  </si>
  <si>
    <t xml:space="preserve"> - jednostruka metalna podkonstrukcija učvršćena na stropnu konstrukciju</t>
  </si>
  <si>
    <t>Jedinična cijena uključuje kompletnu dobavu i montažu spuštenog stropa (Knauf sistem ili jednakovrijedno), materijalom za pričvršćenje, metalnom tipskom podkonstrukcijom za ovjes stropa i rasvjetnih tijela , izvedba svih opšava, rubova, spojeva, proboja i vertikalnih površina.</t>
  </si>
  <si>
    <t xml:space="preserve"> - na 1.katu, visina ovjesa 40 cm</t>
  </si>
  <si>
    <t xml:space="preserve"> - na 1.katu, visina ovjesa 65 tj. 95 cm</t>
  </si>
  <si>
    <t xml:space="preserve"> - 1.kat, visina ovjesa 59 cm</t>
  </si>
  <si>
    <t xml:space="preserve"> - 2.kat, visina ovjesa 59 cm</t>
  </si>
  <si>
    <t>Stavka uključuje izradu revizionih okna u spuštenom stropu od gipskartona u kompletnoj građevini. Okna su dimenzija 50/50 cm. Dispozicija je određena u Projektu elektroinstalacija.</t>
  </si>
  <si>
    <t>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proizvode i ocjenjivanju sukladnosti (NN 80/13,14/14), preuzetih pravilnika i normi Zakonom o normizaciji (NN 80/13):</t>
  </si>
  <si>
    <t xml:space="preserve">Pravilnik o tehn.normativima za projektiranje i izvođenje završnih radova u građevinarstvu (Sl.list 21/90), 
te hrvatske norme:
</t>
  </si>
  <si>
    <t>HRN U.N9.052 -Građ.prefabr.elementi: Prozorska limena klupčica,</t>
  </si>
  <si>
    <t>HRN U.N9.053 -Građ.prefabr.elementi: Odvodnjavanje krovova i dijelova zgrada limenim elementima</t>
  </si>
  <si>
    <t>HRN U.N9.054 -Građ.prefabr.elementi: Pokrivanje krovnih ravnina limom</t>
  </si>
  <si>
    <t>HRN U.N9.055 -Građ.prefabr.elementi: Opšivanja vanjskih dijelova zgrada limom</t>
  </si>
  <si>
    <t>Ugrađeni materijali moraju biti kvalitetni i odgovarati hrvatskim normama i to:</t>
  </si>
  <si>
    <t>Pocinčani lim HRN C.B4.081</t>
  </si>
  <si>
    <t>Bakreni lim HRN C.D4.520, HRN C.D4.521</t>
  </si>
  <si>
    <t>Limovi od aluminija i od aluminijskih legura HRN C.C4.020, HRN C.C4.025, HRN C.C4.050 - 051, HRN C.C4.060 - 062, HRN C.C4.120, HRN C.C4.150, HRN C.C4.160</t>
  </si>
  <si>
    <t>Čelični lim HRN C.B4.017, HRN C.B4.110 - 113</t>
  </si>
  <si>
    <t>Cinkotit lim HRN C.A1.340-358</t>
  </si>
  <si>
    <t xml:space="preserve">Svi ostali materijali koji nisu obuhvaćeni normama moraju imati certifikate od za to ovlaštenih institucija. </t>
  </si>
  <si>
    <t>Limarske radove izvesti prema opisu u troškovniku, uz eventualne korekcije projektom predviđenih razvijenih širina i opisa detalja po izmjeri na licu mjesta.</t>
  </si>
  <si>
    <t>Konzole - nosače opšava, žljebova i cijevi izvesti iz pocinčanog željeza ili iz običnog plosnog željeza zaštićenog antikorozivnim sredstvom.</t>
  </si>
  <si>
    <t>Kod limarije od bakarnog lima kuke i obujmice moraju biti od bakra i pobakrenog čelika.</t>
  </si>
  <si>
    <t xml:space="preserve">Lim koji naliježe na betonsku podlogu ili na podlogu od opeke mora biti podložen sa krovnom ljepenkom. </t>
  </si>
  <si>
    <t>Kod spajanja raznih vrsta materijala treba na pogodan način izvesti izolaciju (premaz, izol.traka i sl.) da ne dođe do galvanskog elektriciteta.</t>
  </si>
  <si>
    <t>Ako je opis koje stavke izvođaču nejasan treba pravovremeno, prije predaje ponude, tražiti objašnjenje od projektanta. Eventualne izmjene materijala te načina izvedbe tokom gradnje moraju se izvršiti isključivo pismenim dogovorom s projektantom i nadzornim inženjerom. Sve višeradnje koje neće biti na taj način utvrđivane, neće se priznati u obračun.</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</si>
  <si>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</si>
  <si>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 xml:space="preserve">Način izvedbe i ugradbe, te obračun u svemu prema postojećim normama za izvođenje završnih radova u građevinarstvu TU-XVII, po jedinici mjere u troškovniku i stvarno izvedenim količinama na gradilištu. </t>
  </si>
  <si>
    <t>Jedinična cijena treba sadržavati:</t>
  </si>
  <si>
    <t xml:space="preserve"> - sav rad uključivo i uzimanje mjere na gradnji za izvedbu i obračun,</t>
  </si>
  <si>
    <t xml:space="preserve"> - sav materijal uključivo pomoćni te pričvrsni materijal,</t>
  </si>
  <si>
    <t xml:space="preserve"> - sav rad na gradnji i u radionici,</t>
  </si>
  <si>
    <t xml:space="preserve"> - sav transport i uskladištenje materijala,</t>
  </si>
  <si>
    <t xml:space="preserve"> - čišćenje i miniziranje željeznih dijelova,</t>
  </si>
  <si>
    <t xml:space="preserve"> - hrapavljenje površina pocinčanog lima prije bojanja (ako je bojanje predviđeno troškovnikom),</t>
  </si>
  <si>
    <t xml:space="preserve"> - dobavu i polaganje podložne ljepenke,</t>
  </si>
  <si>
    <t xml:space="preserve"> - ugradbu limarije upucavanjem,</t>
  </si>
  <si>
    <t xml:space="preserve"> - potrebne platforme, pokretnu skelu za montažu, kuke, užad, ljestve,</t>
  </si>
  <si>
    <t xml:space="preserve"> - ugradbu u ziđe ili sl. potrebnih obujmica, slivnika i sl.</t>
  </si>
  <si>
    <t xml:space="preserve"> - čišćenje od otpadaka nakon izvršenih radova,</t>
  </si>
  <si>
    <t xml:space="preserve"> - zaštitu izvedenih radova do primopredaje.</t>
  </si>
  <si>
    <t>Ovi opći uvjeti mijenjaju se ili nadopunjuju opisom pojedinih stavki troškovnika.</t>
  </si>
  <si>
    <t xml:space="preserve"> - atika krova K1</t>
  </si>
  <si>
    <t>Izrada, dostava i montaža opšava instalacijskih vertikala na mjestu proboja kroz krov. Stavka uključuje sav potreban materijal za pričvršćenje.</t>
  </si>
  <si>
    <t xml:space="preserve"> - atika krova K3  razvijene širine cca 65 cm</t>
  </si>
  <si>
    <t xml:space="preserve"> - atika krova K3 (iznad stubišta)  razvijene širine cca 70 cm</t>
  </si>
  <si>
    <t xml:space="preserve"> - atika krova K3 (iznad fitnessa)  razvijene širine cca 80 cm</t>
  </si>
  <si>
    <t xml:space="preserve"> - natkrivena terasa na 2.katu K8, razvijene širine cca 25 cm</t>
  </si>
  <si>
    <t>Cijena uključuje i izvedbu spoja s odvodnom vertikalnom cijevi.</t>
  </si>
  <si>
    <t>VISOKOVALNI LIM</t>
  </si>
  <si>
    <t>Lim je sistema kontinuiranog nosača preko više polja, prema statičkom računu.</t>
  </si>
  <si>
    <t>Cijena uključuje kompletnu dobavu i montažu s pričvrsnim materijalom, izvedbom svih proboja za instalacije i sl., izradu opšava na mjestima spojeva istih sa stropnim limom, izradu opšava spoja stropa i zidova, kao i sve potrebne radne platforme, autodizalicu i skelu za montažu.</t>
  </si>
  <si>
    <t>Obračun po m2 gotove krovne plohe, bez odbijanja površine gore navedenih otvora.</t>
  </si>
  <si>
    <t>Drvo HRN D.A0.020, D.A0.021, D.A0.022, D.A0.101</t>
  </si>
  <si>
    <t>Rezana hrastova građa HRN D.C1.021</t>
  </si>
  <si>
    <t>Borova rezana građa HRN D.C1.040</t>
  </si>
  <si>
    <t>Rezana građa jele-smreke HRN D.C1.041</t>
  </si>
  <si>
    <t>Furnir HRN D.C5.020</t>
  </si>
  <si>
    <t>Furnirske ploče HRN D.C5.001, HRN D.C5.040 HRN D.C5.041, HRN D.C5.044</t>
  </si>
  <si>
    <t>Ploče vlaknatice HRN D.C5.022 - 025</t>
  </si>
  <si>
    <t>Ploče iverice HRN D.C5.030 - 034</t>
  </si>
  <si>
    <t>Vijci HRN M.B1.024, M.B1.510</t>
  </si>
  <si>
    <t>Građevinska stolarija HRN D.E1.001, HRN D.E1.010 – 192 HRN D.E8.001, HRN D.E8.193 HRN D.E8.235</t>
  </si>
  <si>
    <t>Okov za građevinsku stolariju HRN M.K3.020 - 324</t>
  </si>
  <si>
    <t>Zvučna izolacija prozora i vratiju HRN U.J6.201 (klasifikacija u V grupa)</t>
  </si>
  <si>
    <t>Zvučna izolacija prozora i vratiju HRN U.J6.041 (ispitivanje u laboratoriju)</t>
  </si>
  <si>
    <t>Zvučna izolacija prozora i vratiju HRN U.J6.045 (terenska mjerenja)</t>
  </si>
  <si>
    <t>Ponuđena i isporučena stolarija mora odgovarati modularnoj koordinaciji za vrata D.E1.020.</t>
  </si>
  <si>
    <t>Pravilnik o tehničkim normativima za projektiranje i izvođenje završnih radova u građevinarstvu (Sl.list br. 21/90), posebno poglavlja od članka 50 do čl. 70, u kojima su navedene specifične odredbe i HR-norme za stolariju kojih se treba pridržavati.</t>
  </si>
  <si>
    <t>Stolarske radove izvesti prema shemama stolarije i opisu u troškovniku</t>
  </si>
  <si>
    <t>Drvo mora biti prvoklasno, potpuno zdravo, suho i odgovarati HRN-u. Ako nije naročito propisano drvo bez kvrga, dozvoljavaju se najviše 2 zarasle kvrge promjera ispod 20 mm na 1 m. Vađenje kvrga i krpanje drvenim umecima iznimno se dozvoljava samo kod radova u unutrašnjosti zgrade i kod preličenih dijelova, ali sa posebnim odobrenjem nadzornog inženjera, uz garanciju stolara da se element neće kasnije izbaciti.</t>
  </si>
  <si>
    <t>Hrastovo odnosno tvrdo drvo mora biti čiste, jednolične i guste strukture bez ikakovih kvrga i bijeli, jednolično u boji i glatko brušeno. Ono se mora prije dostave na gradnju dobro obložiti i zamotati da se ne ošteti.</t>
  </si>
  <si>
    <t>Čavli i vijci koji se upotrebljavaju kod hrastovih predmeta moraju biti od bijelog metala.</t>
  </si>
  <si>
    <t>Ako u troškovniku nije navedena vrsta drveta treba uzeti borovinu ili arišovinu za sve dijelove koji su izloženi vremenskim nepogodama, dok se ostali dijelovi mogu izvesti od smrekovine.</t>
  </si>
  <si>
    <t>Montažni elementi u kombinaciji drvo - aluminij (ili drugi metal) izvesti će se prema detaljima proizvođača koji moraju prethodno biti usuglašeni sa projektantom.</t>
  </si>
  <si>
    <t>Svi vidljivi dijelovi stolarije moraju biti čiste i glatke izvedbe. Drvene dijelove koji će se ličiti i lakirati mora stolar grundirati sa sredstvima za impregnaciju koja brzo suše i dobro prodiru u pore drveta. Impregnacija poslije nanošenja ne smije bubriti, treba posjedovati moć reguliranja vlage, a mora imati i fungicidno svojstvo.</t>
  </si>
  <si>
    <t>Vanjska stolarija za stambenu gradnju mora zadovoljavati zahtjev zaštite od buke, kao i toplotnu zaštitu.</t>
  </si>
  <si>
    <t xml:space="preserve">Spoj stolarije sa zidom mora se prekriti sa profiliranim kutnim letvicama. </t>
  </si>
  <si>
    <t>Sve mjere prije izvedbe potrebno je usuglasiti na gradilištu.</t>
  </si>
  <si>
    <t>Sva stolarija kod dostave kao i na gradilištu mora biti zaštićena.</t>
  </si>
  <si>
    <t>STAKLARSKI RADOVI</t>
  </si>
  <si>
    <t>HRN U.F2.025 - Tehnički uvjeti za izvođenje staklarskih radova</t>
  </si>
  <si>
    <t>Ustakljenje stolarije se izvodi  od prvoklasnog stakla bez boje i čisto ili ako je u boji da bude u određenoj boji jednoličnog tona, a kvalitete stakla moraju odgovarati hrvatskim normama i to:</t>
  </si>
  <si>
    <t>ravno prozorsko staklo, vučeno HRN B.E1.011,</t>
  </si>
  <si>
    <t>ravno liveno, brazdasto i ornament staklo HRN B.E1.050,</t>
  </si>
  <si>
    <t>ravno armirano staklo HRN B.E1.080,</t>
  </si>
  <si>
    <t>staklarski kitovi HRN H.C6.050.</t>
  </si>
  <si>
    <t>Kitanje izvršiti odgovarajućim trajnoplastičnim kitovima koji moraju biti postojani na promjenu temperature, i na vodu. Površina kita poslije sušenja mora biti bez pukotina.</t>
  </si>
  <si>
    <t>U cijenu je uključeno uzimanje mjera na licu mjesta.</t>
  </si>
  <si>
    <t>Krila prozora i vrata koja su bila skinuta zbog ostakljenja, moraju se ponovo montirati na svoje mjesto.</t>
  </si>
  <si>
    <t>Jedinična cijena osim navedenog treba sadržavati:</t>
  </si>
  <si>
    <t>plastične profile</t>
  </si>
  <si>
    <t>plastični kit</t>
  </si>
  <si>
    <t>LIČILAČKI RADOVI</t>
  </si>
  <si>
    <t>HRN U.F1.012 Tehnički uvjeti za izvođenje ličilačkih radova</t>
  </si>
  <si>
    <t>Nenormizirane izvedbe vanjskih slojeva na konstrukcijama trebaju biti ispitane od stručne institucije, a rad treba izvoditi po stručnom uputstvu.</t>
  </si>
  <si>
    <t>Premazi moraju čvrsto prijanjati na podlogu i imati jednoličnu površinu bez tragova četke, odnosno valjka. Boja mora biti ujednačenog intenziteta i tona, bez mrlja, tragova kitanja i oštećenja.</t>
  </si>
  <si>
    <t>Unutarnji uljani premazi moraju biti postojani na svjetlo i otporni na pranje. Vanjski premazi moraju biti otporni na atmosferilije. Podloga za sve radove mora biti u pravilu čista i bez prljavština (prašina, smola, ulje, mast, čađa, rđa, bitumen i sl.). Opće je pravilo da prije završne obrade treba sve metalne dijelove ugrađene u podlozi zaštititi premazivanjem antikorozivnim sredstvom.</t>
  </si>
  <si>
    <t>Pažnju posvetiti i provjeri usklađenosti sa troškovnikom staklarskih i ličilačkih radova.</t>
  </si>
  <si>
    <t>sav rad u radionici i na gradnji uključivo i uzimanje mjere na gradnji za izvedbu i obračun,</t>
  </si>
  <si>
    <t>dobavu i ugradbu slijepog dovratnika i dovratnika, dobavu i ugradbu slijepog doprozornika i doprozornika, ako to opisom u pojedinoj stavci troškovnika nije drugačije određeno,</t>
  </si>
  <si>
    <t>sve troškove nabave i dopreme svog potrebnog materijala odgovarajuće kvalitete</t>
  </si>
  <si>
    <t>sav okov i to prve klase, sa bravama (cilindričnim ili usadnim) sa po tri ključa, te kvakama, štitnicima i sl., ugrađenih prema opisu u shemi ili po izboru projektanta, (kod davanja ponude naznačiti proizvođača),</t>
  </si>
  <si>
    <t>sva potrebna brtvljenja i pokrovne letvice,</t>
  </si>
  <si>
    <t>stolarsku montažu na gradnji,</t>
  </si>
  <si>
    <t>ustakljenje vrstom stakla naznačenom u pojedinoj stavci,</t>
  </si>
  <si>
    <t>ličenje sa svim predradnjama.</t>
  </si>
  <si>
    <t>Za svu stolariju obavezna izmjera na licu mjesta prije narudžbe.</t>
  </si>
  <si>
    <t>ZGRADE 1 i 2</t>
  </si>
  <si>
    <t>Sve prema opisima iz shema stolarije.  Stavke uključuju ventilacijske žaluzine prema opisu u shemama.</t>
  </si>
  <si>
    <t>POZ 1</t>
  </si>
  <si>
    <t xml:space="preserve"> - DIO 2: d = 3</t>
  </si>
  <si>
    <t>POZ 2</t>
  </si>
  <si>
    <t xml:space="preserve"> - DIO 1: d = 1, l = 1</t>
  </si>
  <si>
    <t xml:space="preserve"> - DIO 2: d = 3, l = 4</t>
  </si>
  <si>
    <t>POZ 2a</t>
  </si>
  <si>
    <t xml:space="preserve"> - DIO 1: d = 2</t>
  </si>
  <si>
    <t xml:space="preserve"> - DIO 2: d = 2</t>
  </si>
  <si>
    <t>POZ 3a</t>
  </si>
  <si>
    <t xml:space="preserve"> - DIO 1: d = 3, l = 4</t>
  </si>
  <si>
    <t xml:space="preserve"> - DIO 2: d = 5, l = 2</t>
  </si>
  <si>
    <t>POZ 3b</t>
  </si>
  <si>
    <t xml:space="preserve"> - DIO 1: d = 2, l = 2</t>
  </si>
  <si>
    <t>POZ 4a</t>
  </si>
  <si>
    <t>POZ 5a</t>
  </si>
  <si>
    <t xml:space="preserve"> - DIO 1: l = 1</t>
  </si>
  <si>
    <t xml:space="preserve"> - DIO 2: d = 2, l = 6</t>
  </si>
  <si>
    <t>Svi radovi moraju biti izvedeni stručno i solidno, u skladu sa zahtjevima propisa, važećih normi, uzancama zanata i graditeljskoj praksi, a naročito temeljem čl. 20. Zakona o tehničkim zahtjevima za proizvode i ocjenjivanju sukladnosti (NN 80/13, 14/14), preuzetih normi prema Zakonom o normizaciji (NN 80/13) "Pravilniku o tehničkim normativima za projektiranje i izvođenje završnih radova u građevinarstvu" (Službeni list 21/90), u svemu prema podacima iz projektne dokumentacije i detaljima projektanta uz obaveznu kontrolu i usklađivanje mjera i količina na gradilištu prije početka izrade pojedinih stavaka ovog troškovnika.</t>
  </si>
  <si>
    <t>Upotrebljeni materijali, željezo, aluminij, čelični limovi i dr., moraju odgovarati tehničkim propisima za bravarske radove i hrvatskim normama i to:</t>
  </si>
  <si>
    <t>Opći konstrukcioni čelici HRN C.B0.500</t>
  </si>
  <si>
    <t>Okrugli čelik vruće valjani HRN C.B3.021</t>
  </si>
  <si>
    <t>Kvadratni čelici vruće valjani HRN C.B3.024</t>
  </si>
  <si>
    <t>Plosnati čelici vruće valjani HRN C.B3.025</t>
  </si>
  <si>
    <t>Širokoplosnati čelici vruće valjani HRN C.B3.030</t>
  </si>
  <si>
    <t>Čelični ravnokraki ugaonici vruće valjani HRN C.B3.101</t>
  </si>
  <si>
    <t>Čelični raznokraki ugaonici vruće valjani HRN C.B3.111</t>
  </si>
  <si>
    <t>Čelični I nosači vruće valjani HRN C.B3.131</t>
  </si>
  <si>
    <t>Čelični U nosači vruće valjani HRN C.B1.141</t>
  </si>
  <si>
    <t>Kvadratni čelici hladnovučeni HRN C.B3.421</t>
  </si>
  <si>
    <t>Plosnati čelici hladnovučeni HRN C.B3.431</t>
  </si>
  <si>
    <t>Okrugli čelik HRN C.K6.020</t>
  </si>
  <si>
    <t>Istegnuti metal HRN C.K6.026</t>
  </si>
  <si>
    <t>Čelični limovi debeli HRN C.B4.110</t>
  </si>
  <si>
    <t>Čelični limovi srednji HRN C.B4.111</t>
  </si>
  <si>
    <t>Čelični limovi tanki HRN C.B4.112</t>
  </si>
  <si>
    <t>Toplovaljani rebrasti lim HRN C.B4.114</t>
  </si>
  <si>
    <t>Čelične cijevi sa šavom HRN C.B5.213</t>
  </si>
  <si>
    <t>Čelične cijevi bez šava HRN C.B5.221</t>
  </si>
  <si>
    <t>Profili od aluminija HRN C.C3.020 do HRN C.C3.220</t>
  </si>
  <si>
    <t>Limovi i trake od aluminija i aluminijskih legura HRN C.C4.019, HRN C.C4.020, HRN C.C4.050 do HRN C.C4.151</t>
  </si>
  <si>
    <t>Limovi, trake i profili od aluminija i aluminijskih legura za građevinarstvo anodno oksidirani HRN C.C4.160</t>
  </si>
  <si>
    <t>Cijevi od aluminija i aluminijskih legura HRN C.C5.020 do HRN C.C5.131</t>
  </si>
  <si>
    <t>Okovi za vrata i prozore HRN M.K3.031 i HRN M.K3.032 HRN M.K3.270 - HRN M.K3.272</t>
  </si>
  <si>
    <t>Čelične konstrukcije izvoditi prema detaljnim radioničkim nacrtima uvažavajući sve odredbe projektanta-konstruktera i važeće propise i norme, naročito temeljem čl. 20. Zakona o tehničkim zahtjevima za proizvode i ocjeni sukladnosti (NN 158/03) preuzetih normi i pravilnika Zakonom o normizaciji (NN 55/96).</t>
  </si>
  <si>
    <t>Pravilnik o tehničkim normativima za nosive čelične konstrukcije (Sl.list br. 61/86)</t>
  </si>
  <si>
    <t>Pravilnik o tehničkim mjerama i uvjetima za zaštitu čeličnih konstrukcija od korozije (Sl.list 32/70)</t>
  </si>
  <si>
    <t>Tehnički propisi o kvaliteti zavarenih spojeva za nosive čelične konstrukcije (Sl.list 41/64)</t>
  </si>
  <si>
    <t>HRN-standarde za zavarivanje (HRN C.T3.008-071), antikorozivnu zaštitu (HRN C.T7.100-375), elektrode za zavarivanje (HRN C.H3.010-017) i drugo.</t>
  </si>
  <si>
    <t>Izvođač je dužan prije izrade predočiti projektantu i nadzornom inženjeru radioničke detalje na odobrenje.</t>
  </si>
  <si>
    <t>Antikorozivna zaštita čeličnih dijelova mora biti u skladu sa važećim propisima "Pravilnika o tehničkim mjerama i uvjetima za zaštitu čeličnih konstrukcija od korozije".</t>
  </si>
  <si>
    <t>Kompletna površinska obrada svih materijala mora biti u skladu sa važećim propisima i uputama proizvođača primjenjenog materijala (sredstva), a prema zahtjevu projektanta.</t>
  </si>
  <si>
    <t>Željezni dijelovi spajaju se varenjem. Svaki sastav mora biti tako konstruktivno riješen da na vanjskim površinama nema vidljivih vijaka.</t>
  </si>
  <si>
    <t>Specijalni umeci od tvrdog PVC materijala moraju osigurati kvalitetu i čisti sastav dvaju profila.</t>
  </si>
  <si>
    <t>Radioničke nacrte i detalje izvođač radova obavezno daje na suglasnost projektantu.</t>
  </si>
  <si>
    <t>Svi tehnički i fizikalni zahtjevi trebaju biti ispunjeni prema propisima ili prema posebnim traženjima projektanta.</t>
  </si>
  <si>
    <t>Konstrukcija mora biti dimenzionirana tako da sigurno prihvaća opterećenja i funkcije elemenata. Sve nosive dijelove statički provjeriti.</t>
  </si>
  <si>
    <t>Kod spajanja različitih materijala mora se osigurati da ne dođe do korozije. Vezovi i učvršćenja moraju biti takvi da uslijed temperaturnih promjena ne dođe do teškoća u funkciji pojedinih elemenata. Brtvljenje mora biti nepropusno za vodu, a propuštanje zraka minimalno.</t>
  </si>
  <si>
    <t>Svi profili i limovi trebaju biti odmašćeni, a rđa odstranjena. Za varive elemente varioci trebaju posjedovati certifikat o kategoriji.</t>
  </si>
  <si>
    <t xml:space="preserve">Neravnine nakon zavarivanja potrebno je fino obraditi. Na montiranim dijelovima - elementima ne smiju se vidjeti nikakvi tragovi oštećenja, a isti moraju precizno nalijegati. Okov, boja i materijal mora biti prema opisu uz shemu i detalje proizvođača uz suglasnost investitora i projektanta. </t>
  </si>
  <si>
    <t>Za sve radove predviđene troškovnikom izvođač radova dužan je pribaviti certifikate od odgovarajućih instituta, za kvalitetu materijala, površinske obrade, ispravnost po izvođaču predloženih detalja kao i antikorozivne zaštite.</t>
  </si>
  <si>
    <t>Za protupožarnu bravariju obavezno dostaviti certifikate od referentne ustanove.</t>
  </si>
  <si>
    <t>Svaku stavku iz sheme bravarije treba ponuditi kao gotov, montiran učvršćen i zaštićen proizvod bez obzira da li se radi o vratima, nadsvjetlima, ventilacionim mrežama, ogradama, rukohvatima ili slično sa potrebnim okovom, ostakljenjem i zaštitom za funkcionalnu upotrebu. Isto važi i za slijepe dovratnike i doprozornike, odnosno sidra za ugradbu ili komade za usidrenje, koje treba na vrijeme dostaviti radi ugradbe u građevinske konstrukcije.</t>
  </si>
  <si>
    <t>Sve ostale bravarske izrađevine kao mreže, ventilacijske rešetke, pokrovne ploče od rebrastog lima, otirači za obuću i slično izvode se prema opisu u pojedinoj stavci troškovnika, shemi bravarije i detaljima.</t>
  </si>
  <si>
    <t>Ukoliko koja stavka nije dovoljno opisana ili je nejasna, prije predaje ponude izvođač mora zatražiti razjašnjenje kod projektanta jer se kasniji prigovori neće uzeti u obzir.</t>
  </si>
  <si>
    <t>Ustakljenje bravarije se izvodi  od prvoklasnog stakla bez boje i čisto ili ako je u boji da bude u određenoj boji jednoličnog tona, a kvalitete stakla moraju odgovarati hrvatskim normama i to:</t>
  </si>
  <si>
    <t>Materijali koji nisu obuhvaćeni HRN-om moraju biti najbolje kvalitete. Za takove materijale izvođač je dužan da podnese naručitelju certifikat o ispitivanju kvalitete materijala, a pri izvedbi mora postupati i po uputstvima proizvođača materijala.</t>
  </si>
  <si>
    <t>potreban rad</t>
  </si>
  <si>
    <t>sav pričvrsni materijal</t>
  </si>
  <si>
    <t>sav potreban transport do gradilišta i na gradilištu</t>
  </si>
  <si>
    <t>sve potrebne skele i radne platforme</t>
  </si>
  <si>
    <t>sve zakonom predviđene troškove</t>
  </si>
  <si>
    <t>Obračun izvršenih radova će se izvršiti prema stvarno izvedenim količinama i važećim normativima kao i tehničkim uvjetima za staklarske radove.</t>
  </si>
  <si>
    <t>Za izradu ponude ponuđač je dužan primijeniti relevantne propise i norme važeće u Republici Hrvatskoj kao i međunarodno priznate norme za područja koja nisu pokrivena normama u Republici Hrvatskoj ili garantiraju viši nivo kvalitete od HRN.</t>
  </si>
  <si>
    <t>bravarsku montažu na gradnji,</t>
  </si>
  <si>
    <t>BRAVARIJA</t>
  </si>
  <si>
    <t>ZGRADE 1 i 2, MOST IZMEĐU ZGRADA</t>
  </si>
  <si>
    <t>ALUMINIJSKE FASADNE STIJENE</t>
  </si>
  <si>
    <t>Sve prema opisima iz shema aluminijskih fasadnih stijena. Stavke uključuju žaluzine i rolo zastore prema opisu u shemama.</t>
  </si>
  <si>
    <t>POZ 1 (DIO 2)</t>
  </si>
  <si>
    <t>POZ 2 (DIO 2)</t>
  </si>
  <si>
    <t>POZ 3 (DIO 2)</t>
  </si>
  <si>
    <t>POZ 4 (DIO 2)</t>
  </si>
  <si>
    <t>POZ 5 (DIO 2)</t>
  </si>
  <si>
    <t>POZ 6 (DIO 2)</t>
  </si>
  <si>
    <t>POZ 7 (DIO 2)</t>
  </si>
  <si>
    <t>POZ 8 (DIO 2)</t>
  </si>
  <si>
    <t>POZ 9 (DIO 2)</t>
  </si>
  <si>
    <t>POZ 10 (DIO 2)</t>
  </si>
  <si>
    <t>POZ 11 (DIO 2)</t>
  </si>
  <si>
    <t>POZ 12 (DIO 2)</t>
  </si>
  <si>
    <t>POZ 13 (DIO 2)</t>
  </si>
  <si>
    <t>POZ 14 (DIO 2)</t>
  </si>
  <si>
    <t>POZ 15 (DIO 2)</t>
  </si>
  <si>
    <t>POZ 16 (DIO 2)</t>
  </si>
  <si>
    <t>POZ 17 (DIO 2)</t>
  </si>
  <si>
    <t>POZ 18 (DIO 2)</t>
  </si>
  <si>
    <t>POZ 19 (DIO 1)</t>
  </si>
  <si>
    <t>POZ 20 (DIO 1)</t>
  </si>
  <si>
    <t>POZ 21 (DIO 1)</t>
  </si>
  <si>
    <t>POZ 22 (DIO 1)</t>
  </si>
  <si>
    <t>POZ 23 (DIO 1)</t>
  </si>
  <si>
    <t>POZ 25 (DIO 1)</t>
  </si>
  <si>
    <t>POZ 26 (DIO 1)</t>
  </si>
  <si>
    <t>POZ 27 (most između zgrada)</t>
  </si>
  <si>
    <t>SEKCIJSKA VRATA</t>
  </si>
  <si>
    <t>Sve prema opisima iz shema aluminijske bravarije.</t>
  </si>
  <si>
    <t>POZ 28 (DIO 1)</t>
  </si>
  <si>
    <t>VANJSKA ALUMINIJSKA BRAVARIJA</t>
  </si>
  <si>
    <t>Sve prema opisima iz shema vanjske aluminijske bravarije.  Stavke uključuju ventilacijske žaluzine prema opisu u shemama.</t>
  </si>
  <si>
    <t>POZ 29</t>
  </si>
  <si>
    <t>POZ 30</t>
  </si>
  <si>
    <t xml:space="preserve"> - DIO 1: l = 2</t>
  </si>
  <si>
    <t xml:space="preserve"> - DIO 2: l = 1</t>
  </si>
  <si>
    <t>UNUTARNJA ALUMINIJSKA BRAVARIJA</t>
  </si>
  <si>
    <t>Sve prema opisima iz shema unutrašnje aluminijske bravarije.</t>
  </si>
  <si>
    <t>POZ 31 (DIO 1)</t>
  </si>
  <si>
    <t>POZ 32</t>
  </si>
  <si>
    <t xml:space="preserve"> - DIO 1: d = 1</t>
  </si>
  <si>
    <t>POZ 33 (DIO 1)</t>
  </si>
  <si>
    <t>PREGRADNE STAKLENE STIJENE</t>
  </si>
  <si>
    <t>Sve prema opisima iz shema pregradnih staklenih stijena.</t>
  </si>
  <si>
    <t>POZ 1 (DIO 1)</t>
  </si>
  <si>
    <t>POZ 1* (DIO 1)</t>
  </si>
  <si>
    <t>POZ 2 (DIO 1)</t>
  </si>
  <si>
    <t>POZ 3 (DIO 1)</t>
  </si>
  <si>
    <t>POZ 4 (DIO 1)</t>
  </si>
  <si>
    <t>POZ 5 (DIO 1)</t>
  </si>
  <si>
    <t>POZ 5* (DIO 1)</t>
  </si>
  <si>
    <t>POZ 6 (DIO 1)</t>
  </si>
  <si>
    <t>POZ 7 (DIO 1)</t>
  </si>
  <si>
    <t>PROTUPOŽARNA BRAVARIJA</t>
  </si>
  <si>
    <t>Sve prema opisima iz shema protupožarne bravarije.</t>
  </si>
  <si>
    <t>POZ P1</t>
  </si>
  <si>
    <t>POZ P2</t>
  </si>
  <si>
    <t xml:space="preserve"> - DIO 1: d = 2, l = 4</t>
  </si>
  <si>
    <t>SANITARNE PREGRADE</t>
  </si>
  <si>
    <t>Sve prema opisima iz shema sanitarnih pregradnih stijena.</t>
  </si>
  <si>
    <t>RAZNA BRAVARIJA</t>
  </si>
  <si>
    <t>Izrada, dostava i kompletna montaža s ugradbom alum. fiksne žaluzine za ventiliranje okna dizala u otvoru veličine 30/35 cm. Sve izvesti iz tipskih alum. plastificiranih profila i lima u boji po izboru projektanta, a prema standardnoj boji po RAL-u.</t>
  </si>
  <si>
    <t>U cijenu uključiti kompletnu montažu, opšavne lajsne, okapnicu, muharnik, te sav potreban pribor do pune funkcionalnosti.</t>
  </si>
  <si>
    <t>Obavezna izmjera građ. otvora na objektu. Izvedba prema detalju projektanta.</t>
  </si>
  <si>
    <t xml:space="preserve"> - DIO 1</t>
  </si>
  <si>
    <t xml:space="preserve"> - DIO 2</t>
  </si>
  <si>
    <t>Dobava i montaža u strop okna dizala čelične kuke za pomoć pri montaži dizala, s potrebnim materijalom za pričvršćenje.</t>
  </si>
  <si>
    <t>Nosivost kuke 20 kN.</t>
  </si>
  <si>
    <t>Izvedba prema projektu dizala.</t>
  </si>
  <si>
    <t>STAKLENA OGRADA</t>
  </si>
  <si>
    <t>Sve prema opisu iz sheme staklene ograde.</t>
  </si>
  <si>
    <t>STAKLENA NADSTREŠNICA IZNAD GLAVNOG ULAZA (DIO 2)</t>
  </si>
  <si>
    <t>Sve prema opisu iz shema staklene nadstrešnice.</t>
  </si>
  <si>
    <t>STAKLENA NADSTREŠNICA IZNAD ULAZA ZA DOSTAVNA VOZILA (DIO 1)</t>
  </si>
  <si>
    <t>ČELIČNE KONSTRUKCIJE</t>
  </si>
  <si>
    <t>Stavke za čelične konstrukcije obuhvaćaju:</t>
  </si>
  <si>
    <t xml:space="preserve"> - izradu radioničkih nacrta </t>
  </si>
  <si>
    <t xml:space="preserve"> - nabavu materijala</t>
  </si>
  <si>
    <r>
      <t xml:space="preserve"> - izradu čelične konstrukcije u radionici (prema statičkom proračunu i radioničkim nacrtima) s provođenjem svih potrebnih predradnji za uredno izvođenje radova. Za čelične elemente koristi se materijal kvalitete </t>
    </r>
    <r>
      <rPr>
        <b/>
        <sz val="10"/>
        <rFont val="Arial"/>
        <family val="2"/>
        <charset val="238"/>
      </rPr>
      <t>S 235 JR</t>
    </r>
    <r>
      <rPr>
        <sz val="10"/>
        <rFont val="Arial"/>
        <family val="2"/>
        <charset val="238"/>
      </rPr>
      <t>. Svi radionički spojevi konstrukcije izvode se zavarivanjem, a montažni spojevi vijcima, sve prema proračunu i radioničkim nacrtima.</t>
    </r>
  </si>
  <si>
    <t xml:space="preserve"> - sav potreban spojni materijal (onaj koji se koristi pri montaži mora biti razvrstan po klasama, tipovima i dimenzijama, te  upakiran u sanduke s vidljivim oznakama)</t>
  </si>
  <si>
    <t xml:space="preserve"> - montažu konstrukcije (izvoditelj montažnih radova obvezan je projektantu dostaviti na ovjeru projekt montaže)</t>
  </si>
  <si>
    <t xml:space="preserve"> - antikorozivnu zaštitu čelične konstrukcije dvokratnim premazom konstrukcije temeljnom bojom i završnu obradu dvokratnim premazom lak bojom u tonu po izboru projektanta</t>
  </si>
  <si>
    <t xml:space="preserve"> - podlijevanje ispod čelične konstrukcije na spoju vertikalnih elemenata s betonom 2-3 cm ekspandirajućim mortom </t>
  </si>
  <si>
    <t>U cijenu ulazi sve komplet, uključujući potrebne radne platforme, skelu za montažu, autodizalicu, pjeskarenje i antikorozivnu zaštitu.</t>
  </si>
  <si>
    <t>Količina je aproksimativna, a točna količina odredit će se radioničkim nacrtima.</t>
  </si>
  <si>
    <r>
      <t xml:space="preserve">Obračun po </t>
    </r>
    <r>
      <rPr>
        <b/>
        <sz val="10"/>
        <rFont val="Arial"/>
        <family val="2"/>
        <charset val="238"/>
      </rPr>
      <t xml:space="preserve">kg. </t>
    </r>
    <r>
      <rPr>
        <sz val="10"/>
        <rFont val="Arial"/>
        <family val="2"/>
        <charset val="238"/>
      </rPr>
      <t>komplet izvedene, montirane i antikorozijski zaštićene konstrukcije.</t>
    </r>
  </si>
  <si>
    <t>OGRADE I RUKOHVATI</t>
  </si>
  <si>
    <t>Sve prema opisima iz shema ograda i rukohvata.</t>
  </si>
  <si>
    <t>POZ 1 (rukohvat, DIO 1)</t>
  </si>
  <si>
    <t>POZ 2 (ograda, DIO 1)</t>
  </si>
  <si>
    <t>POZ 3 (ograda, DIO 1)</t>
  </si>
  <si>
    <t>POZ 4 (ograda, DIO 1)</t>
  </si>
  <si>
    <t>POZ 5 (ograda, DIO 2)</t>
  </si>
  <si>
    <t>POZ 6 (ograda, DIO 2)</t>
  </si>
  <si>
    <t>POZ 7 (ograda, DIO 2)</t>
  </si>
  <si>
    <t>POZ 8 (ograda, DIO 2)</t>
  </si>
  <si>
    <t>POZ 9 (rukohvat, DIO 2)</t>
  </si>
  <si>
    <t>POZ 9a (rukohvat, DIO 2)</t>
  </si>
  <si>
    <t>POZ 10 (vanjska ograda, DIO 2)</t>
  </si>
  <si>
    <t>69.</t>
  </si>
  <si>
    <t>Izrada čeličnih anker pločica, koje se izvode na monolitnoj i montažnoj konstruciji za montažu drugih monolitnih elemenata ili čeličnih ograda. Stavka ne uključuje ugradnju. Stavka uključuje anker pločice u obje zgrade (DIO 1 i DIO 2). Sve prema odabranom detalju u dogovoru s projektantom.</t>
  </si>
  <si>
    <t>70.</t>
  </si>
  <si>
    <t>Ugradnja čeličnih anker pločica u monolitnu i montažnu konstrukciju, prema opisu u stavci 69. Stavka uključuje anker pločice u obje zgrade (DIO 1 i DIO 2).  Sve prema odabranom detalju u dogovoru s projektantom.</t>
  </si>
  <si>
    <t>71.</t>
  </si>
  <si>
    <t>Čelični profili iznad prozora u prizemlju</t>
  </si>
  <si>
    <t>PROFIL  HOP 250x200x5</t>
  </si>
  <si>
    <t>72.</t>
  </si>
  <si>
    <t>Čelični profili uz sekcijska vrata u prizemlju</t>
  </si>
  <si>
    <t>PROFIL HOP 180x100x5</t>
  </si>
  <si>
    <t>PROFIL L 150x150x14</t>
  </si>
  <si>
    <t>73.</t>
  </si>
  <si>
    <t>ČELIČNA POTKONSTRUKCIJA PROZORA NA 1. I 2. KATU</t>
  </si>
  <si>
    <t>PROFIL HOP 100x100x4</t>
  </si>
  <si>
    <t>PROFIL 50x50x3,2</t>
  </si>
  <si>
    <t>74.</t>
  </si>
  <si>
    <t>ČELIČNI PROFILI NA RUBU SLOJEVA PODA</t>
  </si>
  <si>
    <t>75.</t>
  </si>
  <si>
    <t>ČELIČNI PROFIL NA RUBU PODNE PLOČE ISPRED SEKCIJSKIH VRATIJU</t>
  </si>
  <si>
    <t>Dobava i ugradnja metalnog dilatacijskog L-profila od pocinčanog čelika dim. 80/80/10 mm na rubu podne ploče u spremištu repromaterijala na mjestima sekcijskih vratiju (na granici asfalta i kvarcnog poda). Profil se ugrađuje malo zakošeno u odnosu na površinu poda, da se omogući otjecanje vode.  Odabir profila potrebno je uskladiti s detaljem ugradnje odabranih sekcijskih vratiju.</t>
  </si>
  <si>
    <t>76.</t>
  </si>
  <si>
    <t>Čelični "L" profili iz čeličnog lima, dimenzija 150x150x8 na rubu slojeva poda u prizemlju i na katovima, uz otvor dizala, prema konstrukciji mosta, te na krovu iznad jezgre. "L" profili su izvedeni varenjem.</t>
  </si>
  <si>
    <t>77.</t>
  </si>
  <si>
    <t>POTKONSTRUCIJA ISPOD DVORANE ZA SASTANKE NA 1.KATU</t>
  </si>
  <si>
    <t>UKUPNO</t>
  </si>
  <si>
    <t>78.</t>
  </si>
  <si>
    <t>79.</t>
  </si>
  <si>
    <t>Čelični "L" profili iz čeličnog lima, dimenzija 150x150x8 na rubu slojeva poda. "L" profili su izvedeni varenjem.</t>
  </si>
  <si>
    <t>80.</t>
  </si>
  <si>
    <t>POTKONSTRUKCIJA MOSTA</t>
  </si>
  <si>
    <t>Konstrukcija mosta se sastoji od čeličnih nosača između kojih se postavljaju profili sa spregovima. Na to se postavlja spregnuta AB ploča u oplati od trapeznog lima i slojevi plivajućeg poda.  Od poda do spuštenog stropa je staklena fasada. Spregnute AB ploče obračunate su u armirano betonskim radovima, slojevi plivajućeg poda u zidarskim radovima, a staklena fasada u bravarskim radovima.</t>
  </si>
  <si>
    <t xml:space="preserve"> PODOPOLAGAČKI RADOVI</t>
  </si>
  <si>
    <t>masivni parket HRN D.D5.020</t>
  </si>
  <si>
    <t>hrastov parket HRN D.D5.070</t>
  </si>
  <si>
    <t>bukov parket HRN D.D5.041</t>
  </si>
  <si>
    <t>jasenov parket HRN D.D5.042</t>
  </si>
  <si>
    <t>ostale vrste parketa HRN D.D5.043</t>
  </si>
  <si>
    <t>lamel parket HRN D.D5.021</t>
  </si>
  <si>
    <t>hrastov lamel parket HRN D.D5.022</t>
  </si>
  <si>
    <t>bukov lamel parket HRN D.D5.023</t>
  </si>
  <si>
    <t>jasenov lamel HRN D.D5.024</t>
  </si>
  <si>
    <t>bor lamel parket HRN D.B5.025</t>
  </si>
  <si>
    <t>podne obloge od PVC-a sa podlogom HRN G.E5.021-022</t>
  </si>
  <si>
    <t>gumene i plastične podne obloge HRN G.C8.002</t>
  </si>
  <si>
    <t>linoleum podne obloge</t>
  </si>
  <si>
    <t>podne obloge od tekstila HRN F.S2.025 - 028</t>
  </si>
  <si>
    <t>antistatički i provodljivi proizvodi HRN G.E0.050</t>
  </si>
  <si>
    <t>podni pokrivači-utvrđivanje sposobnosti odvođenja statičkog elektriciteta podnih pokrivača i obloga HRN G.E0.053</t>
  </si>
  <si>
    <t>podni pokrivači-ispitivanje HRN G.S2.751 - 758</t>
  </si>
  <si>
    <t>HRN U.F2.016 - Tehnički uvjeti za izvođenje parketarskih radova</t>
  </si>
  <si>
    <t>HRN U.F2.017 - Tehnički uvjeti za izvođenje radova pri polaganju podnih obloga</t>
  </si>
  <si>
    <t>HRN U.F3.060 - Tehnički uvjeti za polaganje podova od vinil-azbestnih ploča</t>
  </si>
  <si>
    <t>Ukoliko neka od podnih obloga nema standard proizvođač je dužan certifikatom potvrditi slijedeće karakteristike: dimenzije, dimenzionalnu stabilnost, postojanost prema svijetlu, zapaljivost, klizavost, provodljivost (električna i sl.), ujednačnost površina.</t>
  </si>
  <si>
    <t>Sve podloge za polaganje podnih obloga potrebno je fino izravnati sa masom za izravnanje.</t>
  </si>
  <si>
    <t>Ako u stavci troškovnika nije navedena klasa parketa, polaže se druga klasa poda.</t>
  </si>
  <si>
    <t>Radovi na polaganju podova mogu se izvoditi nakon što su provjereni svi potrebni uvjeti, kao što su kvaliteta podloge, vlažnost, temperatura u prostorijama, kao i svi ostali uvjeti koje traži izvođač pojedinih vrsta radova.</t>
  </si>
  <si>
    <t>Prije nabave podnih obloga na gradilište, potrebno je da izvođač radova predoči projektantu uzorke zbog odabiranja, te da provjeri sve potrebne količine.</t>
  </si>
  <si>
    <t>Priprema podloge strojno kugličnim sačmarenjem, brušenjem ili frezanjem. Priprema se izvodi zbog odstranjivanja površinskih dijelova sa komplet čišćenjem, usisavanjem, a sve zbog potrebne prionjivosti podne obloge za podlogu (vlačna čvrstoća min. 1,5 N/mm).</t>
  </si>
  <si>
    <t xml:space="preserve"> - hodnik i hardware</t>
  </si>
  <si>
    <t>Nijansa boje poda u dogovoru s investitorom, a kod odabira tehnologije treba uzeti u obzir brzinu ugradnje.</t>
  </si>
  <si>
    <t>Dobava i ugradnja holker- sokla u istom  materijalu kao i pod radijusa R=3-5 cm.</t>
  </si>
  <si>
    <t>Dobava i ugradba aluminijskih profila na spojevima različitih vrsta podova i na spojevima podova u različitom nivou.</t>
  </si>
  <si>
    <t>Odabir profila prema dogovoru s projektantom.</t>
  </si>
  <si>
    <t xml:space="preserve"> - gres pločice / kvarcni pod</t>
  </si>
  <si>
    <t xml:space="preserve"> - keramika / antistatički pod</t>
  </si>
  <si>
    <t xml:space="preserve"> - keramika / gres pločice</t>
  </si>
  <si>
    <t>Dobava i polaganje otirača za obuću, tip kao 3M ili jednakovrijedno, uključivo odgovarajući okvir. Sve komplet.</t>
  </si>
  <si>
    <t>Veličina 150/100 cm.</t>
  </si>
  <si>
    <t xml:space="preserve"> KERAMIČARSKI RADOVI</t>
  </si>
  <si>
    <t xml:space="preserve">Radovi se izvode u skladu sa slijedećim propisima: </t>
  </si>
  <si>
    <t>Pocakljene podne pločice moraju zadovoljavati uvjete ovih normi: HRN B.D1.305, HRN B.D1.306, HRN B.D1.450 i HRN B.D8.052., HRN B.D6.058, HRN B.D8.062</t>
  </si>
  <si>
    <t>Nepocakljene podne pločice moraju zadovoljavati uvjete ovih normi: HRN B.D1.305, HRN B.D1.306, HRN B.D1.450 i HRN B.D8.052, HRN B.D6.058, HRN B.D8.062</t>
  </si>
  <si>
    <t>Mozaik ploče moraju zadovoljavati uvjete standarda HRN B.D1.330</t>
  </si>
  <si>
    <t>Pločice za oblaganje zidova moraju zadovoljavati uvjete ovih normi: HRN B.D1.300, HRN B.D1.301, HRN B.D8.050 i HRN B.D8.099.</t>
  </si>
  <si>
    <t>Pločice za oblaganje fasada moraju zadovoljavati uvjete ovih normi: HRN B.D1.335, HRN B.D1.334, HRN B.D8.332 i HRN B.D8.050, HRN B.D6.099.</t>
  </si>
  <si>
    <t>HRN U.F2.011- Tehnički uvjeti za izvođenje keramičarskih radova</t>
  </si>
  <si>
    <t>HRN U.F2.018 - Tehnički uvjeti za oblaganje kiselootpornim keramičkim pločicama</t>
  </si>
  <si>
    <t>Granitno porculanske pločice polažu se prema preporuci proizvođača. Pločice moraju biti kalibrirane i obavezno je priložiti certifikate za čvrstoću, otpornost na habanje, protukliznost, otpornost na kemikalije.</t>
  </si>
  <si>
    <t>Izvođač je dužan prije početka radova ispitati podlogu, te eventualne neispravnosti javiti nadzornom inženjeru. Površine koje se oblažu moraju biti čiste, bez prašine i drugih prljavština, ravne i suhe, te bez neravnina. Ljepljenje pločica izvodi se ljepilom. Za ljepljenje keramičkih pločica mogu se upotrijebiti samo ona ljepila koja su od strane proizvođača deklarirana za određenu vrstu radova i imaju certifikat ovlaštenog instituta.</t>
  </si>
  <si>
    <t>Proizvođač mora dati detaljna uputstva za ugradnju i potrebne pradradnje za ljepljenje, ljepilo ne smije izazvati nikakve štetne posljedice uslijed kemijskih utjecaja izazvanih pri dodiru podloge i obloge sa ljepilom.</t>
  </si>
  <si>
    <t>Čvrstoća na posmik na zidove mora biti min. 3 kg/cm2. Čvrstoća na pritisak na podove ne smije biti manja od čvrstoće podloge.</t>
  </si>
  <si>
    <t>Ako tekstom troškovnika nije drugačije traženo, reške između pločica na zidovima i podovima su širine 2 mm. Reške se zatvaraju pogodnim zaptivnim materijalom (kit raznih vrsta).</t>
  </si>
  <si>
    <t>Nakon dovršenja radova treba stijene i pod posve očistiti.</t>
  </si>
  <si>
    <t>U fazi ponude izvođač je dužan od svake vrste ponuđenih pločica predložiti 3 uzorka. Jedinična cijena treba sadržavati sav potreban osnovni i pomoćni materijal (distanceri) i pribor s masom za fugiranje, sav rad, sve transporte do gradilišta i na gradilištu, sredstva zaštite na radu i sve zakonom propisane troškove.</t>
  </si>
  <si>
    <t>U izvedbi je uključeno ispitivanje i čišćenje podloge, te izravnanje manjih neravnina, precizno izvođenje priključaka opločenja na ostale građevne dijelove, zaštita izrađenih površina i odstranjenje i odvoz svih otpadaka po dovršenju radova, kao i dobava uzoraka u svrhu odobrenja.</t>
  </si>
  <si>
    <t xml:space="preserve">sav potreban osnovni i pomoćni materijal (distanceri) </t>
  </si>
  <si>
    <t>pribor s masom za fugiranje</t>
  </si>
  <si>
    <t xml:space="preserve"> </t>
  </si>
  <si>
    <r>
      <rPr>
        <b/>
        <sz val="10"/>
        <rFont val="Arial"/>
        <family val="2"/>
        <charset val="238"/>
      </rPr>
      <t xml:space="preserve">Opločenje podova unutarnjih prostora </t>
    </r>
    <r>
      <rPr>
        <sz val="10"/>
        <rFont val="Arial"/>
        <family val="2"/>
        <charset val="238"/>
      </rPr>
      <t xml:space="preserve">protukliznim keramičkim pločicama, veličine i boje po izboru projektanta. </t>
    </r>
  </si>
  <si>
    <t>Pločice polagati u visokofleksibilno ljepilo, a reške zapuniti visokofleksibilnom masom za fugiranje u boji po izboru projektanta.</t>
  </si>
  <si>
    <t>Opločenje izvesti prema shemi projektanta.</t>
  </si>
  <si>
    <t>Visina opločenja</t>
  </si>
  <si>
    <t xml:space="preserve"> - u sanitarnim prostorijama 140 cm</t>
  </si>
  <si>
    <t xml:space="preserve"> - u kuhinjama visine između 90 i 150 cm od gotovog poda</t>
  </si>
  <si>
    <r>
      <t>Opločenje</t>
    </r>
    <r>
      <rPr>
        <b/>
        <sz val="10"/>
        <rFont val="Arial"/>
        <family val="2"/>
        <charset val="238"/>
      </rPr>
      <t xml:space="preserve"> unutarnjeg stubišta unutar jezgre </t>
    </r>
    <r>
      <rPr>
        <sz val="10"/>
        <rFont val="Arial"/>
        <family val="2"/>
        <charset val="238"/>
      </rPr>
      <t>protukliznim keramičkim pločicama I klase, veličine i boje po izboru projektanta. Pločice lijepiti visokofleksibilnim ljepilom za keramičke pločice, a naglašene reške zapuniti visokofleksibilnom masom za fugiranje u boji po izboru projektanta.</t>
    </r>
  </si>
  <si>
    <t>Cijena uključuje i potrebnu impregnaciju podloge. Obračun po m2 razvijene površine obloge.</t>
  </si>
  <si>
    <t xml:space="preserve"> - podesti i polupodesti</t>
  </si>
  <si>
    <t xml:space="preserve"> - gazišta i čela stepenica</t>
  </si>
  <si>
    <r>
      <t xml:space="preserve">Izrada </t>
    </r>
    <r>
      <rPr>
        <b/>
        <sz val="10"/>
        <rFont val="Arial"/>
        <family val="2"/>
        <charset val="238"/>
      </rPr>
      <t>ravnog i stepenastog sokla</t>
    </r>
    <r>
      <rPr>
        <sz val="10"/>
        <rFont val="Arial"/>
        <family val="2"/>
        <charset val="238"/>
      </rPr>
      <t xml:space="preserve"> visine 10 cm, uz podeste, polupodeste i stepenice od  keramičkih pločica, na zidovima gdje nema zidnog opločenja, materijalom istim kao i pod.</t>
    </r>
  </si>
  <si>
    <t xml:space="preserve"> - ravni sokl uz podeste i polupodeste</t>
  </si>
  <si>
    <t xml:space="preserve"> - stepenasti sokl</t>
  </si>
  <si>
    <r>
      <t>Izrada</t>
    </r>
    <r>
      <rPr>
        <b/>
        <sz val="10"/>
        <rFont val="Arial"/>
        <family val="2"/>
        <charset val="238"/>
      </rPr>
      <t xml:space="preserve"> ravnog sokla visine 10 cm </t>
    </r>
    <r>
      <rPr>
        <sz val="10"/>
        <rFont val="Arial"/>
        <family val="2"/>
        <charset val="238"/>
      </rPr>
      <t xml:space="preserve">uz pod </t>
    </r>
    <r>
      <rPr>
        <b/>
        <sz val="10"/>
        <rFont val="Arial"/>
        <family val="2"/>
        <charset val="238"/>
      </rPr>
      <t>unutarnjih</t>
    </r>
    <r>
      <rPr>
        <sz val="10"/>
        <rFont val="Arial"/>
        <family val="2"/>
        <charset val="238"/>
      </rPr>
      <t xml:space="preserve"> prostorija  opločen protukliznim keramičkim pločicama, materijalom istim kao i pod.</t>
    </r>
  </si>
  <si>
    <t xml:space="preserve"> - u sanitarnim prostorijama uz tuševe 250 cm</t>
  </si>
  <si>
    <r>
      <rPr>
        <b/>
        <sz val="10"/>
        <rFont val="Arial"/>
        <family val="2"/>
        <charset val="238"/>
      </rPr>
      <t xml:space="preserve">Opločenje podova vanjskih prostora (terase) </t>
    </r>
    <r>
      <rPr>
        <sz val="10"/>
        <rFont val="Arial"/>
        <family val="2"/>
        <charset val="238"/>
      </rPr>
      <t xml:space="preserve">protukliznim keramičkim pločicama, veličine i boje po izboru projektanta. </t>
    </r>
  </si>
  <si>
    <r>
      <t>Izrada</t>
    </r>
    <r>
      <rPr>
        <b/>
        <sz val="10"/>
        <rFont val="Arial"/>
        <family val="2"/>
        <charset val="238"/>
      </rPr>
      <t xml:space="preserve"> ravnog sokla visine 10 cm </t>
    </r>
    <r>
      <rPr>
        <sz val="10"/>
        <rFont val="Arial"/>
        <family val="2"/>
        <charset val="238"/>
      </rPr>
      <t xml:space="preserve">uz pod </t>
    </r>
    <r>
      <rPr>
        <b/>
        <sz val="10"/>
        <rFont val="Arial"/>
        <family val="2"/>
        <charset val="238"/>
      </rPr>
      <t>vanjskih</t>
    </r>
    <r>
      <rPr>
        <sz val="10"/>
        <rFont val="Arial"/>
        <family val="2"/>
        <charset val="238"/>
      </rPr>
      <t xml:space="preserve"> prostora opločenih protukliznim keramičkim pločicama, materijalom istim kao i pod.</t>
    </r>
  </si>
  <si>
    <t xml:space="preserve"> KAMENARSKI RADOVI</t>
  </si>
  <si>
    <t>Oblik, dimenzije i klasifikacija ploča od prirodnog kamena za oblaganje HRN B.B3.200,</t>
  </si>
  <si>
    <t>Cement HRN B.C1.010, 011, 015,</t>
  </si>
  <si>
    <t>Ispitivanje kamena HRN B.B8.001, HRN B.B8.010 - 015</t>
  </si>
  <si>
    <t>HRN U.F7.010 - Tehnički uvjeti za oblaganje kamenim pločama</t>
  </si>
  <si>
    <t>Sve mjere predviđene ovim troškovnikom potrebno je obavezno prije izrade ponude usaglasiti s projektantom zbog odabiranja vrste kamena, kao i veličine i oblika kamenih ploča.</t>
  </si>
  <si>
    <t>Prije nabave kamena na gradilište potrebno je da izvođač radova predoči projektantu uzorke zbog odabiranja, te da provjeri sve potrebne količine.</t>
  </si>
  <si>
    <t>sidra od nerđajućeg čelika</t>
  </si>
  <si>
    <t>Dobava materijala, izvedba i ugradba unutarnjih prozorskih klupčica, izvedenih od poliranih ploča mramora d = 2 cm, svijetle boje, položenim u građ. ljepilo ili cem. mort, što je također uključeno u jediničnu cijenu. Obavezno je prethodno uzimanje točnih mjera na građevini.</t>
  </si>
  <si>
    <t xml:space="preserve"> - širina klupčica 33 cm (zid debljine 30 cm)</t>
  </si>
  <si>
    <t xml:space="preserve"> - širina klupčica 28 cm (zid debljine 25 cm)</t>
  </si>
  <si>
    <t>Dobava materijala, izvedba i ugradba vanjskih  klupčica na zidovima, izvedenih od četkanih ploča granita (prema dogovoru s projektantom), d = 5 cm, svijetle boje, mat obrade, položenim u dvokomponentno rapidno građ. ljepilo, što je također uključeno u jediničnu cijenu. Obavezno je prethodno uzimanje točnih mjera na građevini.</t>
  </si>
  <si>
    <t xml:space="preserve"> - zid između krova K5 i zelenog krova K7, širine cca 61 cm</t>
  </si>
  <si>
    <t xml:space="preserve"> - ograda krova K6, širine cca 66 cm</t>
  </si>
  <si>
    <t xml:space="preserve"> - zeleni vrt 1</t>
  </si>
  <si>
    <t xml:space="preserve"> - zeleni vrt 2</t>
  </si>
  <si>
    <t xml:space="preserve"> - zeleni vrt 3</t>
  </si>
  <si>
    <t>Materijali koji nisu obuhvaćeni HRN-om moraju biti najbolje kvalitete. Za takve materijale izvođač je dužan da podnese naručitelju certifikat o ispitivanju kvalitete materijala, a pri izvedbi mora postupati i po uputstvima proizvođača materijala.</t>
  </si>
  <si>
    <t>Jedinična cijena osim navedenog treba sadržavati potreban rad, sav pričvrsni materijal,  sav potreban transport do gradilišta i na gradilištu, sve potrebne skele i radne platforme, sva potrebna sredstva zaštite pri radu radnika na gradilištu, čišćenje, te sve zakonom predviđene troškove.</t>
  </si>
  <si>
    <t>HRN U.F2.025- Tehnički uvjeti za izvođenje staklarskih radova</t>
  </si>
  <si>
    <t xml:space="preserve">U stavku su uključeni opšavi. </t>
  </si>
  <si>
    <t>Centrala, ručni javljač požara, optički dimni javljač požara i tipkalo za ventilaciju obračunati su u Troškovniku elektrotehničkih radova.</t>
  </si>
  <si>
    <t>Stavka ne uključuje hidroizoliranje nastavnog vijenca, elektroinstalacije i spajanje centrale.</t>
  </si>
  <si>
    <t>HRN U.F1.012 Tehnički uvjeti za izvođenje ličilačkih radova,</t>
  </si>
  <si>
    <t>HRN U.F2.013 Tehnički uvjeti za izvođenje soboslikarskih radova,</t>
  </si>
  <si>
    <t>HRN U.F2.014 Tehnički uvjeti za izvođenje tapetarskih radova,</t>
  </si>
  <si>
    <t>HRN U.F2.010 Tehnički uvjeti za izvođenje fasaderskih radova.</t>
  </si>
  <si>
    <t>Materijali se mogu primjenjivati samo na onim površinama za koje su prema svojim fizičko - kemijskim i mehaničkim osobinama namijenjeni.</t>
  </si>
  <si>
    <t>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</si>
  <si>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Svi upotrebljeni materijali trebaju biti potvrđeni kvalitetom proizvođača. Izvođač radova dužan je prije početka rada pregledati sve površine na gradnji, te izvođaču građevinskih radova dati svoje eventualne primjedbe. Podloge na koje se nanose zidne i stropne boje (žbuke, beton) treba prethodno obraditi prema uputama proizvođača - provesti kompletne predradnje - čišćenje ploha, impregnaciju, gletanje, kitanje i brušenje. Kod prostora sa visinom većom od 4,0 m u cijenu uključiti potrebnu skelu.</t>
  </si>
  <si>
    <t>Zidove treba bijeliti i bojati kad su potpuno suhi, a prije bijeljenja treba izravnati sve eventualne rupe, pukotine ili krhotine.</t>
  </si>
  <si>
    <t>U jediničnoj cijeni kod bojanja odabranom bojom na novom zidu i stropu uključeno je:</t>
  </si>
  <si>
    <t>a) Priprema podloge</t>
  </si>
  <si>
    <t>čišćenje površine od prašine i eventualno potrebni popravci na podlozi</t>
  </si>
  <si>
    <t>b) Impregniranje</t>
  </si>
  <si>
    <t xml:space="preserve">produžne žbuke, vapnene žbuke i beton impregnirati odgovarajućom impregnacijom. Prije upotrebe treba impregnaciju razrijediti čistom vodom prema uputstvu proizvođača. </t>
  </si>
  <si>
    <t>c) Zaglađivanje</t>
  </si>
  <si>
    <t>za zaglađivanje valja primjeniti odgovarajući kit i nanijeti ga gladilicom u dva do tri tanja sloja. Nakon sušenja prebrusiti papirom broj 120 ili broj 150.</t>
  </si>
  <si>
    <t>d) Završno ličenje</t>
  </si>
  <si>
    <t>izvoditi u 3 naliča, materijal pripremiti prema uputstvu proizvođača. Nanositi krznenim valjkom ili četkom.</t>
  </si>
  <si>
    <t>U jediničnoj cijeni radova uključen je:</t>
  </si>
  <si>
    <t>skele, podesti i druga pomagala</t>
  </si>
  <si>
    <t>skidanje i ponovno vješanje prozorskih i vratnih krila</t>
  </si>
  <si>
    <t>izrada uzoraka</t>
  </si>
  <si>
    <t xml:space="preserve">Kod naročito visokih prostorija, skelu stavlja na raspolaganje izvođač građevinskih radova bez posebne naplate. </t>
  </si>
  <si>
    <t>Treba nastojati da se što više iskoriste već postavljene skele za građevinske radove.</t>
  </si>
  <si>
    <t xml:space="preserve"> - AB montažni stupovi visine do 3,5 m i AB grede</t>
  </si>
  <si>
    <t xml:space="preserve"> - unutarnji zidovi visine do 3,5 m</t>
  </si>
  <si>
    <t xml:space="preserve"> - unutarnji zidovi visine veće od 3,5 m</t>
  </si>
  <si>
    <r>
      <t xml:space="preserve"> - unutarnji zidovi u "mokrim" prostorijama (čajnim kuhinjama i WC-ima) sa </t>
    </r>
    <r>
      <rPr>
        <b/>
        <sz val="10"/>
        <rFont val="Arial"/>
        <family val="2"/>
        <charset val="238"/>
      </rPr>
      <t>perivom</t>
    </r>
    <r>
      <rPr>
        <sz val="10"/>
        <rFont val="Arial"/>
        <family val="2"/>
        <charset val="238"/>
      </rPr>
      <t xml:space="preserve"> bojom; visine do 3,5 m</t>
    </r>
  </si>
  <si>
    <r>
      <t xml:space="preserve"> - unutarnji zidovi u "mokrim" prostorijama (čajnim kuhinjama i WC-ima) sa </t>
    </r>
    <r>
      <rPr>
        <b/>
        <sz val="10"/>
        <rFont val="Arial"/>
        <family val="2"/>
        <charset val="238"/>
      </rPr>
      <t>perivom</t>
    </r>
    <r>
      <rPr>
        <sz val="10"/>
        <rFont val="Arial"/>
        <family val="2"/>
        <charset val="238"/>
      </rPr>
      <t xml:space="preserve"> bojom; visine veće od 3,5 m</t>
    </r>
  </si>
  <si>
    <t xml:space="preserve"> - špalete</t>
  </si>
  <si>
    <t xml:space="preserve"> - podgled stubišta</t>
  </si>
  <si>
    <t xml:space="preserve"> - strop iznad stubišta u jezgri</t>
  </si>
  <si>
    <t xml:space="preserve"> - unutarnji zidovi, visine do 3,5 m</t>
  </si>
  <si>
    <t xml:space="preserve"> - unutarnji zidovi u "mokrim" prostorijama (čajnim kuhinjama i WC-ima) sa perivom bojom, visine do 3,5 m</t>
  </si>
  <si>
    <t xml:space="preserve"> - obloge parapetnog zida</t>
  </si>
  <si>
    <t xml:space="preserve"> - obloge instalacijskih vertikala</t>
  </si>
  <si>
    <r>
      <t>Gletanje i bojanje</t>
    </r>
    <r>
      <rPr>
        <b/>
        <sz val="10"/>
        <rFont val="Arial"/>
        <family val="2"/>
        <charset val="238"/>
      </rPr>
      <t xml:space="preserve"> gipskartonskih površina punih stropova </t>
    </r>
    <r>
      <rPr>
        <sz val="10"/>
        <rFont val="Arial"/>
        <family val="2"/>
        <charset val="238"/>
      </rPr>
      <t>disperzivnom bojom, u tonu po izboru projektanta, s potrebnim predradnjama.</t>
    </r>
  </si>
  <si>
    <t xml:space="preserve"> - puni strop</t>
  </si>
  <si>
    <r>
      <t>Izvedba toplinske</t>
    </r>
    <r>
      <rPr>
        <b/>
        <sz val="10"/>
        <rFont val="Arial CE"/>
        <family val="2"/>
        <charset val="238"/>
      </rPr>
      <t xml:space="preserve"> fasadne obloge </t>
    </r>
    <r>
      <rPr>
        <sz val="10"/>
        <rFont val="Arial CE"/>
        <charset val="238"/>
      </rPr>
      <t>(kao ETICS),</t>
    </r>
    <r>
      <rPr>
        <b/>
        <sz val="10"/>
        <rFont val="Arial CE"/>
        <family val="2"/>
        <charset val="238"/>
      </rPr>
      <t xml:space="preserve"> </t>
    </r>
    <r>
      <rPr>
        <sz val="10"/>
        <rFont val="Arial CE"/>
        <family val="2"/>
        <charset val="238"/>
      </rPr>
      <t xml:space="preserve">s toplinskom izolacijom od kamene vune KI FKD-S </t>
    </r>
    <r>
      <rPr>
        <b/>
        <sz val="10"/>
        <rFont val="Arial CE"/>
        <family val="2"/>
        <charset val="238"/>
      </rPr>
      <t xml:space="preserve"> debljine 10cm, 15 cm, 20cm, 22cm, 27cm </t>
    </r>
    <r>
      <rPr>
        <sz val="10"/>
        <rFont val="Arial CE"/>
        <family val="2"/>
        <charset val="238"/>
      </rPr>
      <t xml:space="preserve">sa svim potrebnim slojevima te materijalom za pričvršćenje. Uključena izvedba završne obrade fasadnih površina sa tankoslojnom silikatnom žbukom na mrežici  u boji po izboru </t>
    </r>
    <r>
      <rPr>
        <b/>
        <sz val="10"/>
        <rFont val="Arial CE"/>
        <family val="2"/>
        <charset val="238"/>
      </rPr>
      <t xml:space="preserve">projektanta. </t>
    </r>
    <r>
      <rPr>
        <sz val="10"/>
        <rFont val="Arial CE"/>
        <family val="2"/>
        <charset val="238"/>
      </rPr>
      <t>Stavka uključuje obradu špaleta.</t>
    </r>
  </si>
  <si>
    <t>Izvedba u svemu prema uputstvu proizvođača toplinske fasade.</t>
  </si>
  <si>
    <t xml:space="preserve"> - KI FKD-S debljine 10 cm</t>
  </si>
  <si>
    <t xml:space="preserve"> - KI FKD-S debljine 15 cm</t>
  </si>
  <si>
    <t xml:space="preserve"> - KI FKD-S debljine 20 cm</t>
  </si>
  <si>
    <t xml:space="preserve"> - KI FKD-S debljine 22 cm</t>
  </si>
  <si>
    <t xml:space="preserve"> - KI FKD-S debljine 27 cm</t>
  </si>
  <si>
    <t>VENTILIRANA FASADA FPL 035</t>
  </si>
  <si>
    <t>Na gornjim i donjim rubovima fasade se postavlja aluminijska mrežica.</t>
  </si>
  <si>
    <t>Upotrebljavaju se ploče izvedene na bazi visokotlačnog prešanog laminata debljine 8 mm u dekoru po izboru projektanta.</t>
  </si>
  <si>
    <t>Srednjica ploče izrađena je od visoko kvalitetnih celuloznih papira opremenjenih fenolnim smolama.</t>
  </si>
  <si>
    <t>Vanjski i unutarnji dekorativni sloj zaštićeni su akrilno poliuretanskim smolama, koje štite ploče od UV zraka, te Euroklase B-s2,d0 (EN 13501-1) vatrootpornosti.</t>
  </si>
  <si>
    <t>Izolacija se izvodi od kamene vune kaširane crnim voalom debljine 20 cm, na koju još dolazi paropropusna - vodonepropusna folija.</t>
  </si>
  <si>
    <t>Ploče se učvršćuju na aluminijsku podkonstrukciju vidljivim spojem - zakovica ili ljepljenjem.</t>
  </si>
  <si>
    <t>Ploče se montiraju po sistemu otvorenih horizontalnih i vertikalnih fuga, širine min. 6 mm.</t>
  </si>
  <si>
    <t>Raster fasade, dimenzija i raspored ploča, te svi ostali tehnički detalji prema tehničkim uputstvima proizvođača fasadnih elemenata i sistema optimalnog iskorištenja ploča, te ovjeri projektanta.</t>
  </si>
  <si>
    <t>Podkonstrukcija izvedena od apsolutno antikorozivnog materijala (aluminija), koji omogućava odmicanje ploča od izolacije za 3-6 cm (ventilirani prostor).</t>
  </si>
  <si>
    <t>Zidne konzole učvršćuju se tiplama i vijcima.</t>
  </si>
  <si>
    <t>Sva učvršćenja i spojni elementi su izvedeni prema uputama proizvođača fasada.</t>
  </si>
  <si>
    <t>U cijeni stavke je sav opisani materijal: ploče, spojni elementi, sav pričvrsni pribor, izolacija i paropropusna - vodonepropusna folija.</t>
  </si>
  <si>
    <t>Stavka uključuje obradu špaleta. Dobava i postava obloga špaleta, kao "Fundermax compact NT" ploča, obostrano oplemenjenih na aluminijsku podkonstrukciju.</t>
  </si>
  <si>
    <t xml:space="preserve">- obloga pročelja </t>
  </si>
  <si>
    <t xml:space="preserve"> - unutarnji zidovi u "mokrim" prostorijama (čajnim kuhinjama i WC-ima) sa perivom bojom; visine do 3,5 m</t>
  </si>
  <si>
    <t xml:space="preserve"> - akustični strop</t>
  </si>
  <si>
    <r>
      <t>Izvedba toplinske</t>
    </r>
    <r>
      <rPr>
        <b/>
        <sz val="10"/>
        <rFont val="Arial CE"/>
        <charset val="238"/>
      </rPr>
      <t xml:space="preserve"> fasadne obloge</t>
    </r>
    <r>
      <rPr>
        <sz val="10"/>
        <rFont val="Arial CE"/>
        <family val="2"/>
        <charset val="238"/>
      </rPr>
      <t xml:space="preserve"> (kao ETICS)</t>
    </r>
    <r>
      <rPr>
        <b/>
        <sz val="10"/>
        <rFont val="Arial CE"/>
        <family val="2"/>
        <charset val="238"/>
      </rPr>
      <t xml:space="preserve"> </t>
    </r>
    <r>
      <rPr>
        <sz val="10"/>
        <rFont val="Arial CE"/>
        <family val="2"/>
        <charset val="238"/>
      </rPr>
      <t xml:space="preserve">s toplinskom izolacijom od kamene vune KI FKD-S </t>
    </r>
    <r>
      <rPr>
        <b/>
        <sz val="10"/>
        <rFont val="Arial CE"/>
        <family val="2"/>
        <charset val="238"/>
      </rPr>
      <t xml:space="preserve"> debljine 15 cm i 20cm </t>
    </r>
    <r>
      <rPr>
        <sz val="10"/>
        <rFont val="Arial CE"/>
        <family val="2"/>
        <charset val="238"/>
      </rPr>
      <t xml:space="preserve">sa svim potrebnim slojevima te materijalom za pričvršćenje. Uključena izvedba završne obrade fasadnih površina sa tankoslojnom silikatnom žbukom na mrežici  u boji po izboru </t>
    </r>
    <r>
      <rPr>
        <b/>
        <sz val="10"/>
        <rFont val="Arial CE"/>
        <family val="2"/>
        <charset val="238"/>
      </rPr>
      <t xml:space="preserve">projektanta. </t>
    </r>
    <r>
      <rPr>
        <sz val="10"/>
        <rFont val="Arial CE"/>
        <family val="2"/>
        <charset val="238"/>
      </rPr>
      <t>Stavka uključuje obradu špaleta.</t>
    </r>
  </si>
  <si>
    <t>Izolacija se izvodi od kamene vune kaširane crnim voalom debljine 20 cm koja se postavlja vertikalno i debljine 15 cm koja se postavlja horizontalno, na koju još dolazi paropropusna - vodonepropusna folija.</t>
  </si>
  <si>
    <t>- obloga pročelja TI 20 cm</t>
  </si>
  <si>
    <t>- obloga podgleda  TI 15 cm</t>
  </si>
  <si>
    <r>
      <t>Izvedba toplinske</t>
    </r>
    <r>
      <rPr>
        <b/>
        <sz val="10"/>
        <rFont val="Arial CE"/>
        <family val="2"/>
        <charset val="238"/>
      </rPr>
      <t xml:space="preserve"> fasadne obloge</t>
    </r>
    <r>
      <rPr>
        <sz val="10"/>
        <rFont val="Arial CE"/>
        <family val="2"/>
        <charset val="238"/>
      </rPr>
      <t xml:space="preserve"> (kao ETICS)</t>
    </r>
    <r>
      <rPr>
        <b/>
        <sz val="10"/>
        <rFont val="Arial CE"/>
        <family val="2"/>
        <charset val="238"/>
      </rPr>
      <t xml:space="preserve"> </t>
    </r>
    <r>
      <rPr>
        <sz val="10"/>
        <rFont val="Arial CE"/>
        <family val="2"/>
        <charset val="238"/>
      </rPr>
      <t xml:space="preserve">s toplinskom izolacijom od kamene vune KI FKD-S </t>
    </r>
    <r>
      <rPr>
        <b/>
        <sz val="10"/>
        <rFont val="Arial CE"/>
        <family val="2"/>
        <charset val="238"/>
      </rPr>
      <t xml:space="preserve"> debljine 15 cm i 20cm </t>
    </r>
    <r>
      <rPr>
        <sz val="10"/>
        <rFont val="Arial CE"/>
        <family val="2"/>
        <charset val="238"/>
      </rPr>
      <t xml:space="preserve">sa svim potrebnim slojevima te materijalom za pričvršćenje. Uključena izvedba završne obrade fasadnih površina sa tankoslojnom silikatnom žbukom na mrežici  u boji po izboru </t>
    </r>
    <r>
      <rPr>
        <b/>
        <sz val="10"/>
        <rFont val="Arial CE"/>
        <family val="2"/>
        <charset val="238"/>
      </rPr>
      <t xml:space="preserve">projektanta. </t>
    </r>
    <r>
      <rPr>
        <sz val="10"/>
        <rFont val="Arial CE"/>
        <family val="2"/>
        <charset val="238"/>
      </rPr>
      <t>Stavka uključuje obradu špaleta.</t>
    </r>
  </si>
  <si>
    <t>- KI FKD-S debljine 15 cm</t>
  </si>
  <si>
    <t>- KI FKD-S debljine 20 cm (horizontalno postavljanje)</t>
  </si>
  <si>
    <t xml:space="preserve">Dobava i ugradnja pune pomične akustične pregradne stijene kao tip "Parthos Palace 80" ili jednakovrijedno. </t>
  </si>
  <si>
    <t xml:space="preserve">Stijena je sastavljena iz neovisnih pojedinačnih panela koji se ručno pomiču. </t>
  </si>
  <si>
    <t xml:space="preserve">Paneli su ovješeni na dvije točke, parkiranje se predviđa na jednu stranu sukladno nacrtu. Sistem mora omogućiti osiguranje panela od pomicanja u otvorenoj poziciji stijene. Debljina panela: 80mm. </t>
  </si>
  <si>
    <t xml:space="preserve">Zvučna izolacija stijene minimalno Rw 41dB. Dobavljač mora dostaviti projektantu na uvid atest proizvođača kojim dokazuje zadovoljavanje tražene zvučne izolacije.  </t>
  </si>
  <si>
    <t xml:space="preserve">Završna obrada ploha panela iveral po izboru projektanta iz standardne ton karte kao Parthos Palace ili jednakovrijedno. </t>
  </si>
  <si>
    <t xml:space="preserve">Vertikalni rubni profili panela izvedeni u sistemu trapeznog brtvljenja, završne obrade eloksirani aluminij. </t>
  </si>
  <si>
    <t xml:space="preserve">Vodilica aluminijska, plastificirana u RAL boju po izboru projektanta, izvedena sa inkorporiranim krilima za oslanjanje spuštenog stropa. Vodilica mora biti izvedena sa servisnim elementom koji je moguće po potrebi izvaditi radi eventualnih naknadnih servisa i zamjena. Proizvođač mora imati predviđeno rješenje za ravan spoj dijelova vodilice kako bi paneli neometano klizili. </t>
  </si>
  <si>
    <t xml:space="preserve">Operiranje EPDM brtvama se predviđa ručno, pomoću prijenosne ručke. </t>
  </si>
  <si>
    <t xml:space="preserve">Obostano se predviđaju zidni prihvatnici širine 8cm, u završnoj obradi istoj kao i paneli stijene. </t>
  </si>
  <si>
    <t xml:space="preserve">U stavku je uključena dobava i ugradnja podkonstrukcije za ovjes vodilice stijene, izvedena prema uputama proizvođača. Visina ovjesa = 60cm. </t>
  </si>
  <si>
    <t xml:space="preserve">Akustično zatvaranje prostora između vodilice i nosive konstrukcije na koju je ovješena obračunato u zasebnoj stavci.  </t>
  </si>
  <si>
    <t>Dimenzije stijene: 535 x 300cm (duljina x visina)</t>
  </si>
  <si>
    <t>Ukupan broj panela: 5 (4 standardna panela + 1 teleskopski)</t>
  </si>
  <si>
    <t xml:space="preserve">Ukupna duljina vodilica: 12,63m. </t>
  </si>
  <si>
    <t xml:space="preserve">Izvođač je prije početka proizvodnje obvezan izraditi izvedbene nacrte stijene te ih dostaviti projektantu na ovjeru. </t>
  </si>
  <si>
    <t xml:space="preserve">Izvođač je obvezan dostaviti projektantu ton kartu uzoraka završnih obrada panela. </t>
  </si>
  <si>
    <t>DIZALO D1</t>
  </si>
  <si>
    <t>Izrada opreme dizala prema tehničkom opisu u prilogu.</t>
  </si>
  <si>
    <t>Montaža postrojenja dizala. Priprema za tehnički pregled, tehnički pregled dizala.                                                                   Izvedbeni projekt dizala,puštanje u pogon i primopredaja.</t>
  </si>
  <si>
    <t>Odvoz i zbrinjavanje otpada (ambalaža dizala i otpad nastao prilikom montaže dizala).</t>
  </si>
  <si>
    <t>DIZALO D2</t>
  </si>
  <si>
    <t>TEHNIČKI OPIS POSTROJENJA DIZALA D1</t>
  </si>
  <si>
    <t>Vrsta  dizala :</t>
  </si>
  <si>
    <t>osobno</t>
  </si>
  <si>
    <t>Vrsta  pogona  dizala :</t>
  </si>
  <si>
    <t xml:space="preserve">sinkroni električni bezreduktorski “ECO DISCTM”
PMSM  ( Permanent Magnet Synchronous Motor –“sinkroni motor s permanentnim magnetima” ) snage 5.7 kW
</t>
  </si>
  <si>
    <t>Tip dizala :</t>
  </si>
  <si>
    <t>električno dizalo na užad, KONE MonoSpace™ ili jednakovrijedno</t>
  </si>
  <si>
    <t>Nosivost dizala :</t>
  </si>
  <si>
    <t>Q = 1000 kg</t>
  </si>
  <si>
    <t xml:space="preserve"> 13 osoba  </t>
  </si>
  <si>
    <t>Brzina vožnje :</t>
  </si>
  <si>
    <t>v = 1.0 m/s</t>
  </si>
  <si>
    <t xml:space="preserve"> frekvencijski regulirana</t>
  </si>
  <si>
    <t>Visina  dizanja :</t>
  </si>
  <si>
    <t>H = 11,60</t>
  </si>
  <si>
    <t>m</t>
  </si>
  <si>
    <t>Broj  postaja :</t>
  </si>
  <si>
    <t>Broj  ulaza :</t>
  </si>
  <si>
    <t>4 – ulazi sa iste strane</t>
  </si>
  <si>
    <t>Vrsta  upravljanja :</t>
  </si>
  <si>
    <t>mikroprocesorsko, simplex, požarni režim rada</t>
  </si>
  <si>
    <t>Signalizacija na svim postajama:</t>
  </si>
  <si>
    <t>optički signal potvrde prijema poziva, digitalni optički pokazivač položaja kabine i strelice smjera daljnje vožnje, zvučni signal dolaska kabine u stanicu,  reljefne oznake na pozivnim kutijama</t>
  </si>
  <si>
    <t>KSI/KSH280</t>
  </si>
  <si>
    <t>Signalizacija u kabini :</t>
  </si>
  <si>
    <t>optički signal potvrde prijema naredbe, digitalni optički pokazivač položaja kabine i strelice smjera daljnje vožnje, govorna veza, zvučni signal preopterećenja kabine, zvučni signal “alarm”, reljefne oznake na upravljačkoj lameli, dvosmjerna komunikacija sa spasilačkom službom (telealarm – analogna telefonska linija)</t>
  </si>
  <si>
    <t xml:space="preserve">KSC280 </t>
  </si>
  <si>
    <t>Instalacija :</t>
  </si>
  <si>
    <t>za  suhi  prostor</t>
  </si>
  <si>
    <t>Napon pogonskog  el. motora :</t>
  </si>
  <si>
    <t>3 x 400 / 230 V , 50 Hz</t>
  </si>
  <si>
    <t>Napon upravljanja :</t>
  </si>
  <si>
    <t>24 V =</t>
  </si>
  <si>
    <t>Vozno okno :</t>
  </si>
  <si>
    <t>-  izvedba</t>
  </si>
  <si>
    <t>armirano betonsko</t>
  </si>
  <si>
    <t>-  širina</t>
  </si>
  <si>
    <t>1940 mm</t>
  </si>
  <si>
    <t>-  dubina</t>
  </si>
  <si>
    <t>2800 mm</t>
  </si>
  <si>
    <t>-  dubina jame</t>
  </si>
  <si>
    <t>1100 mm</t>
  </si>
  <si>
    <t>-  nadvišenje</t>
  </si>
  <si>
    <t>3900 mm</t>
  </si>
  <si>
    <t xml:space="preserve">Vrata voznog okna : </t>
  </si>
  <si>
    <t>-  vrsta</t>
  </si>
  <si>
    <t>dvokrilna automatska centralna</t>
  </si>
  <si>
    <t xml:space="preserve">B = </t>
  </si>
  <si>
    <t>mm</t>
  </si>
  <si>
    <t>-  visina</t>
  </si>
  <si>
    <t>H =</t>
  </si>
  <si>
    <t xml:space="preserve">-  materijal  </t>
  </si>
  <si>
    <t xml:space="preserve">čelični  lim </t>
  </si>
  <si>
    <t>-  završna obrada :</t>
  </si>
  <si>
    <t xml:space="preserve">nehrđajući čelični lim tip “Asturias Satin” </t>
  </si>
  <si>
    <t>-  vatrootpornost:</t>
  </si>
  <si>
    <t>EI60 prema HRN EN 81-58</t>
  </si>
  <si>
    <t>Kabina dizala:</t>
  </si>
  <si>
    <t>1450 mm</t>
  </si>
  <si>
    <t>1620 mm</t>
  </si>
  <si>
    <t>2200 mm</t>
  </si>
  <si>
    <t>čelična konstrukcija KONE, interijer kao iz kataloga "KONE" ili jednakovrijedno</t>
  </si>
  <si>
    <t>pod : u obvezi Naručitelja (max. debljina 23 mm)</t>
  </si>
  <si>
    <t>-  oprema :</t>
  </si>
  <si>
    <t>ventilator, ogledalo, rukohvat</t>
  </si>
  <si>
    <t>-  rasvjeta :</t>
  </si>
  <si>
    <t>LED ili fluorescentna</t>
  </si>
  <si>
    <t>-  nužna rasvjeta</t>
  </si>
  <si>
    <t>iz  nezavisnog izvora</t>
  </si>
  <si>
    <t>-  okvir kabine</t>
  </si>
  <si>
    <t xml:space="preserve">za  ovjes 2:1, nosivost dizala 1000 kg i  brzinu vožnje 1.0 m/s  </t>
  </si>
  <si>
    <t>-  zahvatna naprava</t>
  </si>
  <si>
    <t xml:space="preserve">s  postupnim  djelovanjem  </t>
  </si>
  <si>
    <t>Vrata kabine :</t>
  </si>
  <si>
    <t>900 mm</t>
  </si>
  <si>
    <t>2100 mm</t>
  </si>
  <si>
    <t xml:space="preserve">čelični  lim  </t>
  </si>
  <si>
    <t xml:space="preserve">-  završna obrada </t>
  </si>
  <si>
    <t xml:space="preserve">nehrđajući čelični lim tip “Asturias Satin”  </t>
  </si>
  <si>
    <t>-  osiguranje</t>
  </si>
  <si>
    <t>svjetlosna zavjesa</t>
  </si>
  <si>
    <t>Okvir kabine :</t>
  </si>
  <si>
    <t>komplet za dizalo na užad</t>
  </si>
  <si>
    <t>Ovjes kabine :</t>
  </si>
  <si>
    <t>2:1</t>
  </si>
  <si>
    <t>Protuuteg :</t>
  </si>
  <si>
    <t>čelična konstrukcija s elementima za ispunu</t>
  </si>
  <si>
    <t>Vodilice  kabine :</t>
  </si>
  <si>
    <t>svijetlo  vučeni  “ T “  profil T89B</t>
  </si>
  <si>
    <t>Vodilice  protuutega :</t>
  </si>
  <si>
    <t>“ HT “  profil  HT60</t>
  </si>
  <si>
    <t>Konzole i pribor za učvršćenje vodilica kabine i protuutega:</t>
  </si>
  <si>
    <t>specijalna  izvedba za prihvat horizontalnih sila</t>
  </si>
  <si>
    <t>Smještaj  strojarnice  dizala :</t>
  </si>
  <si>
    <t>dizalo bez strojarnice</t>
  </si>
  <si>
    <t>Smještaj pogonskog  stroja :</t>
  </si>
  <si>
    <t xml:space="preserve">na vodilici u vrhu voznog okna      </t>
  </si>
  <si>
    <t>Čelična  užad :</t>
  </si>
  <si>
    <t>6  užadi  promjera 8 mm</t>
  </si>
  <si>
    <t>TEHNIČKI OPIS POSTROJENJA DIZALA D2</t>
  </si>
  <si>
    <t>H = 8,80</t>
  </si>
  <si>
    <t>3 – ulazi sa iste strane</t>
  </si>
  <si>
    <t>2000 mm</t>
  </si>
  <si>
    <t>2450 mm</t>
  </si>
  <si>
    <t>4330 mm</t>
  </si>
  <si>
    <t>1500 mm</t>
  </si>
  <si>
    <t>1570 mm</t>
  </si>
  <si>
    <t xml:space="preserve"> red.</t>
  </si>
  <si>
    <t>jed.</t>
  </si>
  <si>
    <t xml:space="preserve">  jedinična</t>
  </si>
  <si>
    <t xml:space="preserve"> br.</t>
  </si>
  <si>
    <t xml:space="preserve">                                       OPIS</t>
  </si>
  <si>
    <t>mjere</t>
  </si>
  <si>
    <t>količina</t>
  </si>
  <si>
    <t>OPĆENITO</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</si>
  <si>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</si>
  <si>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</si>
  <si>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</si>
  <si>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</si>
  <si>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</si>
  <si>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</si>
  <si>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</si>
  <si>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I</t>
  </si>
  <si>
    <t>VODOVOD - GRAĐEVINSKI I POMOĆNI RADOVI</t>
  </si>
  <si>
    <t>Geodetsko iskolčenje trase vanjskog vodovoda prije izvođenja radova (53m')</t>
  </si>
  <si>
    <t>kpl</t>
  </si>
  <si>
    <t>Iskop rova za postavljanje vodovodnih cijevi (širine rova 0,6- 0,8m, prosječne dubine 1 m uz proširenje rova na mjestu priključenja na ulični vodovod te iskop jame za postavljanje vodomjernog okna i proširenja za priključak vanjskog nadzemnog hidranta. Iskopani materijal odbacivati na jednu stranu rova na udaljenost cca 1 m od ruba rova, kako bi se  spriječilo urušavanje  iskopanog  materijala</t>
  </si>
  <si>
    <t>Pretpostavljeno:</t>
  </si>
  <si>
    <t>- strojni iskop (80%)</t>
  </si>
  <si>
    <r>
      <t>m</t>
    </r>
    <r>
      <rPr>
        <vertAlign val="superscript"/>
        <sz val="10"/>
        <rFont val="Arial CE"/>
        <charset val="238"/>
      </rPr>
      <t>3</t>
    </r>
  </si>
  <si>
    <t>146,4</t>
  </si>
  <si>
    <t>- ručni iskop (20%)</t>
  </si>
  <si>
    <t>36,6</t>
  </si>
  <si>
    <t>Stvarni omjer strojnog i ručnog iskopa odredit će se tijekom izvedbe radova, uz upis nadzornog inženjera.</t>
  </si>
  <si>
    <t>Ručno planiranje dna rova s odstupanjem +/- 2 cm, strojno nabijanje dna rova radi dobivanja potrebne zbijenosti podloge</t>
  </si>
  <si>
    <r>
      <t>m</t>
    </r>
    <r>
      <rPr>
        <vertAlign val="superscript"/>
        <sz val="10"/>
        <rFont val="Arial"/>
        <family val="2"/>
        <charset val="238"/>
      </rPr>
      <t>2</t>
    </r>
  </si>
  <si>
    <t>Dobava pijeska, ubacivanje u rov i izrada pješćane posteljice na dnu rova ispod vodovodnih cijevi u sloju debljine 10 cm te zatrpavanje položenih cijevi slojem pjeska do visine 15 cm iznad tjemena cijevi. Obračun prema količini stvarno ugrađenog materijala u ugrađenom stanju</t>
  </si>
  <si>
    <r>
      <t>m</t>
    </r>
    <r>
      <rPr>
        <vertAlign val="superscript"/>
        <sz val="10"/>
        <rFont val="Arial"/>
        <family val="2"/>
        <charset val="238"/>
      </rPr>
      <t>3</t>
    </r>
  </si>
  <si>
    <t>Dobava i ugradnja šljunka za izvedbu podloge ispod vodomjernog okna</t>
  </si>
  <si>
    <t xml:space="preserve">Dobava i polaganje u rov iznad vodovodnih cijevi PVC trake sa natpisom "POZOR - VODOVOD" </t>
  </si>
  <si>
    <t>8</t>
  </si>
  <si>
    <t>Zatrpavanje rova zemljom preostalom od iskopa, u slojevima od 30 cm uz istovremeno močenje i nabijanje slojeva a nakon polaganja cjevovoda i izvršene tlačne probe</t>
  </si>
  <si>
    <t>122,1</t>
  </si>
  <si>
    <t>9</t>
  </si>
  <si>
    <t>Odvoz materijala preostalog od iskopa, nakon zatrpavanja rova, na okolni teren ili gradski deponij. Uključiv utovar, istovar i razastiranje materijala. Količina materijala uvećana je 25% radi rastresitosti</t>
  </si>
  <si>
    <t>10</t>
  </si>
  <si>
    <t>Izrada betonskih sidrenih blokova na horizontalnim lomovima trase cjevovoda betonom C 20. U cijenu uključeno proširenje i produbljenje rova na mijestu bloka te izvedba u odgovarajućoj oplati.</t>
  </si>
  <si>
    <t>11</t>
  </si>
  <si>
    <t>Izvedba okna za zabijanje cijevi za crpljenje podzmne vode i smještaj hidropaka vanjskih okvirnih dimenzija 80x80 cm. Okno izvesti armiranim betonom C 25/30 sa dodatkom aditiva za vodonepropusnost. Stavkom obuhvatiti sav potreban materijal kao što je beton, armatura, oplata, penjalice, lijevano željezni poklopac DV15 t te tipske provodnice za prolaz cijevi kroz stijenke okna. Kod betonaže provjeriti jesu li ostavljeni svi otvori za priključne cijevi.</t>
  </si>
  <si>
    <t>- dubine do 1m</t>
  </si>
  <si>
    <t>12</t>
  </si>
  <si>
    <t>Dobava i ugradnja betonske cijevi Ø 500 mm za izvedbu šahta sa slavinom za zalijevanje. Stavkom obuhvatiti i sav potreban materijal i pribor te lijevano željezni poklopac DV15.</t>
  </si>
  <si>
    <t>13</t>
  </si>
  <si>
    <t>Planiranje terena nakon izvršenog zatrpavanja rova. Pretpostavljena širina planiranja je 1,0 m</t>
  </si>
  <si>
    <t>14</t>
  </si>
  <si>
    <t>VODOVOD - GRAĐEVINSKI I POMOĆNI RADOVI UKUPNO KN:</t>
  </si>
  <si>
    <t>II</t>
  </si>
  <si>
    <t>VANJSKI VODOVOD - MONTAŽNI RADOVI</t>
  </si>
  <si>
    <t>D40x2,4</t>
  </si>
  <si>
    <t>2</t>
  </si>
  <si>
    <t>D32x1,9</t>
  </si>
  <si>
    <t>Dobava i  ugradnja fazonskih komada u VO, svi za minimalno PN 10 bar, sa navojnim spojevima. U cijenu su uključeni sav brtveni i spojni materijal te potreban rad. Obračun po montiranom komadu. U cijenu uračunato čišćenje i dezinfekcija gradske vodovodne mreže.</t>
  </si>
  <si>
    <t>Redukcijski komad</t>
  </si>
  <si>
    <t>DN 32/25</t>
  </si>
  <si>
    <t>Kuglasta slavina</t>
  </si>
  <si>
    <t>DN 32</t>
  </si>
  <si>
    <t>Hvatač nečistoča</t>
  </si>
  <si>
    <t>Zaštitnik od povratnog toka</t>
  </si>
  <si>
    <t>T komad</t>
  </si>
  <si>
    <t>vodomjer kao IKOM  tip VMA,  DN 25 mm</t>
  </si>
  <si>
    <t>Prelazni komad PEHD/če, pocinčani</t>
  </si>
  <si>
    <t>d40/DN32</t>
  </si>
  <si>
    <t>Sve komplet</t>
  </si>
  <si>
    <t>Dobava i montaža pocinčanih čeličnih vodovodnih cijevi HRN C.B5. 225 komplet s pocinčanim fitinzima. Sve zajedno sa priborom i materialom za montažu.</t>
  </si>
  <si>
    <t xml:space="preserve">cijev DN50mm  </t>
  </si>
  <si>
    <r>
      <t>m</t>
    </r>
    <r>
      <rPr>
        <sz val="10"/>
        <rFont val="Arial"/>
        <family val="2"/>
        <charset val="238"/>
      </rPr>
      <t>'</t>
    </r>
  </si>
  <si>
    <t>Zabijanje pocinčane čelične vodovodne cijevi za crpljenje podzemne vode.
Cijev sa perforacijom i zaštitnom špicom.</t>
  </si>
  <si>
    <t>Dobava i  ugradnja fazonskih komada u okno za crpljenje podzemne vode, svi za minimalno PN 10 bar, sa navojnim spojevima. U cijenu su uključeni sav brtveni i spojni materijal te potreban rad. Obračun po montiranom komadu. U cijenu uračunato čišćenje i dezinfekcija gradske vodovodne mreže.</t>
  </si>
  <si>
    <t>DN 50/25</t>
  </si>
  <si>
    <t>DN 25</t>
  </si>
  <si>
    <t>DN 50</t>
  </si>
  <si>
    <t>Ispiranje te ispitivanje kompletne vanjske vodovodne mreže pod tlakom 6 i 10 bara</t>
  </si>
  <si>
    <t>VANJSKI VODOVOD - MONTAŽNI RADOVI UKUPNO KN:</t>
  </si>
  <si>
    <t>III</t>
  </si>
  <si>
    <t>UNUTARNJI VODOVOD - MONTAŽNI RADOVI</t>
  </si>
  <si>
    <t xml:space="preserve"> Dobava i montaža troslojnih aluminijsko-plastičnih (PE-Xb/Al/PE-HD) cijevi izrađenih sukladno HRN EN ISO 21003-2:2008 i HRN EN ISO 21003-3:2008 sa spajanjem ˝press˝ spojnicama,  za glavni razvod sanitarne hladne i tople vode. Stavka obuhvaća sve potrebne spojnice, redukcije, T-komade i potrebni pričvrsni i ovjesni materijal. Cijevi se isporučuju u palicama bez izolacije. Toplinsku izolaciju izvesti prema potrebi. Sve kao Geberit Mepla</t>
  </si>
  <si>
    <t>20x2,8 mm - hladna voda</t>
  </si>
  <si>
    <t>20x2,8 mm - topla voda</t>
  </si>
  <si>
    <t>25x3,5 mm - hladna voda</t>
  </si>
  <si>
    <t>25x3,5 mm - topla voda</t>
  </si>
  <si>
    <t>32x4,4 mm - hladna voda</t>
  </si>
  <si>
    <t>32x4,4 mm - topla voda</t>
  </si>
  <si>
    <t>40x5,5 mm - hladna voda</t>
  </si>
  <si>
    <t>40x5,5 mm - topla voda</t>
  </si>
  <si>
    <t>20x2,8 mm</t>
  </si>
  <si>
    <t>25x3,5 mm</t>
  </si>
  <si>
    <t>32x4,4 mm</t>
  </si>
  <si>
    <t xml:space="preserve">40x5,5 mm </t>
  </si>
  <si>
    <t>Dobava i montaža: Izolacija toplih  vodovodnih cijevi gotovim izolacijskim cijevima kao  "Armacell"  -Tubolit S ili jednakovrijedna.
 - izolacija debljine 13mm</t>
  </si>
  <si>
    <t>20x2,5 mm</t>
  </si>
  <si>
    <t>Dobava i montaža ravnih propusnih ventila HRN M.C5.262., za uzidanje s kapom.</t>
  </si>
  <si>
    <t xml:space="preserve">b) ventil Ø 20 mm  </t>
  </si>
  <si>
    <t xml:space="preserve">c) ventil Ø 16 mm  </t>
  </si>
  <si>
    <t xml:space="preserve">Izrada  i naknadna obrada te saniranje u prvobitno stanje šliceva u zidovima za polaganje vodovodnih cijevi iz stropa prema sanitarnim uređajima. </t>
  </si>
  <si>
    <t>za cjevovod do vanjskog promjera 5cm (sa izolacijom)</t>
  </si>
  <si>
    <t>Dobava i montaža kuglaste slavine sa ispustom za sanitarnu vodu komplet sa  svim materijalom potrebnim za spajanje.</t>
  </si>
  <si>
    <t>DN32</t>
  </si>
  <si>
    <t>DN25</t>
  </si>
  <si>
    <t>DN20</t>
  </si>
  <si>
    <t>DN15</t>
  </si>
  <si>
    <t>7</t>
  </si>
  <si>
    <t>D32</t>
  </si>
  <si>
    <t>Dobava i montaža čeličnih pocinčanih vodovodnih cijevi HRN C.B5. 225 komplet s pocinčanim fitinzima i ovjesnim i brtvenim priborom.  Sve komplet. (POŽARNI RAZVOD VODE)</t>
  </si>
  <si>
    <t>DN40</t>
  </si>
  <si>
    <t>Dobava i montaža zapornog ventila za montažu na ulaz instalacije sanitarne vode u građevinu, dimenzija</t>
  </si>
  <si>
    <t>Uz hidro-stanicu isporučiti i:
- potvrdu o sukladnosti izdanu od domaće ovlaštene institucij
- uvjerenje o ispunjavanju zahtjeva prema Zakonu o zaštiti na radu, izdano od domaće ovlaštene institucije
Q = 3,62 m3/h ; H= 30,4 m</t>
  </si>
  <si>
    <t>Dobava i montaža hidrantskog ormarića "Euro hidrant" prema HR EN671-1  za ugradnju na zid, vel. 750x800x250 mm komplet sa ventilom DN32
uključivo:
tlačno trevira crijevo DN32 duljine 30 m,
mlaznica sa zasunom
kutni vatrogasni ventil sa stabilnom spojkom</t>
  </si>
  <si>
    <t>Dobava i montaža hidrantskog ormarića HO2-B za ugradnju na zid, vel. 500x500x140 mm komplet sa ventilom DN50
uključivo:
tlačno trevira crijevo DN50 duljine 15 m,
mlaznica sa zasunom
kutni vatrogasni ventil 2'' sa stabilnom spojkom fi52</t>
  </si>
  <si>
    <t>montaža u kotlovnici i prizemlju male zgrade</t>
  </si>
  <si>
    <t>Dobava i montaža podžbuknog hidrantskog ormarića HO1-IPC Inox za ugradnju na zid, vel. 500x500x140 mm komplet sa ventilom DN50
uključivo:
tlačno trevira crijevo DN50 duljine 15 m,
mlaznica sa zasunom
kutni vatrogasni ventil 2'' sa stabilnom spojkom fi52</t>
  </si>
  <si>
    <t>montaža 3.kat male zgrade</t>
  </si>
  <si>
    <t>Funkcionalno ispitivanje hidranata od strane ovlaštene tvrtke, te izdavanje uvjerenja za hidrantsku mrežu</t>
  </si>
  <si>
    <t>16</t>
  </si>
  <si>
    <t>Ispiranje te ispitivanje kompletne hidrantske mreže pod tlakom 10 bara</t>
  </si>
  <si>
    <t>17</t>
  </si>
  <si>
    <t>Dezinfekcija kompletne vodovodne mreže sredstvom za dezinfekciju prema uputstvu za dezinfekciju</t>
  </si>
  <si>
    <t>18</t>
  </si>
  <si>
    <t>Bakteriološka analiza uzoraka vode iz cjevovoda nakon dezinfekcije, ovjerena od ovlaštene institucije</t>
  </si>
  <si>
    <t>UNUTARNJI VODOVOD - MONTAŽNI RADOVI UKUPNO KN:</t>
  </si>
  <si>
    <t>IV</t>
  </si>
  <si>
    <t>SANITARNO-FEKALNA  KANALIZACIJA - GRAĐEVINSKI I POMOĆNI RADOVI</t>
  </si>
  <si>
    <t>Geodetsko iskolčenje trase vanjske kanalizacije prije izvođenja radova (76m')</t>
  </si>
  <si>
    <t>Iskop rova za postavljanje kanalizacijskih cijevi, širine 0,8 m i prosječne dubine 1,6 m, uz proširenje rova na mjestima izvedbe revizijskih okana. Iskopani materijal odbacivati na jednu stranu rova na udaljenost cca 1 m od ruba rova, kako bi se  spriječilo urušavanje  iskopanog  materijala</t>
  </si>
  <si>
    <t>88,6</t>
  </si>
  <si>
    <t>22</t>
  </si>
  <si>
    <t>Ručno planiranje dna rova i građevinskih jama s odstupanjem +/- 2 cm, uz strojno nabijanje radi postizanja zbijenosti tla</t>
  </si>
  <si>
    <t>Dobava pijeska, ubacivanje u rov i izrada pješćane posteljice na dnu rova ispod te iznad kanalizacijskih cijevi u sloju debljine 15 cm. Obračun prema količini stvarno ugrađenog materijala u ugrađenom stanju</t>
  </si>
  <si>
    <t>Dobava i ugradnja šljunka za izvedbu podloge ispod  revizijskih okana i sabirne nepropusne jame u sloju debljine 10 cm</t>
  </si>
  <si>
    <t>- dubine do 1,5m</t>
  </si>
  <si>
    <t>Zatrpavanje rova i građevinskih jama sitnim materijalom od iskopa u slojevima do 30 cm, uz istovremeno močenje i sabijanje materijala, a nakon montaže cijevi i opreme, funkcionalnog ispitivanja i probe na nepropusnost</t>
  </si>
  <si>
    <t>73,2</t>
  </si>
  <si>
    <t>Odvoz materijala preostalog od iskopa na okolni teren. Uključiv utovar, istovar i razastiranje materijala. Količina materijala uvećana je 25% radi rastresitosti</t>
  </si>
  <si>
    <t>SANITARNO-FEKALNA KANALIZACIJA - GRAĐEVINSKI I POMOĆNI RADOVI UKUPNO KN:</t>
  </si>
  <si>
    <t>V</t>
  </si>
  <si>
    <t>SANITARNO-FEKALNA KANALIZACIJA - MONTAŽNI RADOVI</t>
  </si>
  <si>
    <t>Dobava i montaža tvrdih PVC cijevi za  kanalizaciju EN1401-1. Spajanje cijevi izvoditi  gumenim prstenima.</t>
  </si>
  <si>
    <t>cijevi</t>
  </si>
  <si>
    <t>DN200</t>
  </si>
  <si>
    <t>DN160</t>
  </si>
  <si>
    <t>fazonski komadi</t>
  </si>
  <si>
    <t>Dobava i montaža PP kanalizacijskih cijevi kao Geberit-Silent-PP. Spajanje cijevi izvoditi  gumenim prstenima.</t>
  </si>
  <si>
    <t>DN125</t>
  </si>
  <si>
    <t>DN110</t>
  </si>
  <si>
    <t>DN75</t>
  </si>
  <si>
    <t>DN50</t>
  </si>
  <si>
    <t>sa priključkom DN 110</t>
  </si>
  <si>
    <t>Dobava i montaža kromiranih revizionih vratašca za ugradnju u zid s okvirom i bravicom za otvaranje sa četvrtastim ključem na mjestu postavljanja odušnog ventila. Sve komplet.</t>
  </si>
  <si>
    <t>vel. 30x30 cm</t>
  </si>
  <si>
    <t>Dobava, prijenos i montaža prolaznog podnog sifona od PE-HD s kromiranom rešetkom 100x100mm s dodatnim fiksiranjem i zaokretnim priključkom d50mm/±135º, razina vode u sifonu ≥50mm, horizontalni izlaz d56mm kapaciteta 1 l/s.</t>
  </si>
  <si>
    <t>Dobava i montaža WC priključka iz tvrdog PVC-a, s namjenskom gumenom brtvom</t>
  </si>
  <si>
    <t>Ispitivanje nepropusnosti kanalizacijske instalacije od strane ovlaštene organizacije, uz izdavanje uvjerenja</t>
  </si>
  <si>
    <t>SANITARNO-FEKALNA KANALIZACIJA - MONTAŽNI RADOVI                 UKUPNO KN:</t>
  </si>
  <si>
    <t>VI</t>
  </si>
  <si>
    <t>DVORIŠNA OBORINSKA  KANALIZACIJA</t>
  </si>
  <si>
    <t>Geodetsko iskolčenje trase vanjske kanalizacije prije izvođenja radova (190m), sa revizionim oknima i slivnicima</t>
  </si>
  <si>
    <t>Iskop rova za postavljanje kanalizacijskih cijevi, širine do 1m i prosječne dubine 1,4 m, uz proširenje rova na mjestima izvedbe revizijskih okana i slivnika. Iskopani materijal odbacivati na jednu stranu rova na udaljenost cca 1 m od ruba rova, kako bi se  spriječilo urušavanje  iskopanog  materijala</t>
  </si>
  <si>
    <t>- strojni iskop (90%)</t>
  </si>
  <si>
    <t>223,4</t>
  </si>
  <si>
    <t>- ručni iskop (10%)</t>
  </si>
  <si>
    <t>22,6</t>
  </si>
  <si>
    <t>3</t>
  </si>
  <si>
    <t>Iskop građevinske jame za izvedbu separatora i revizionih okana i upojnih bunara. Iskopani materijal odbacivati na udaljenost min. 1 m od ruba jame kako bi se  spriječilo urušavanje  iskopanog  materijala</t>
  </si>
  <si>
    <t>4</t>
  </si>
  <si>
    <t>Ručno planiranje dna rova i građevinskih jama s odstupanjem +/- 2 cm, uz strojno nabijanje radi postizanja zbijenosti</t>
  </si>
  <si>
    <t>5</t>
  </si>
  <si>
    <t>Dobava pijeska, ubacivanje u rov i izrada pješćane posteljice na dnu rova ispod i i iznad kanalizacijskih cijevi u sloju debljine 15 cm. Obračun prema količini stvarno ugrađenog materijala u ugrađenom stanju</t>
  </si>
  <si>
    <t>6</t>
  </si>
  <si>
    <t>Dobava i ugradnja šljunka za izvedbu podloge ispod  revizijskih okana, slivnika i prepumpne stanice u sloju debljine 20 cm</t>
  </si>
  <si>
    <t>- dubine do 1,2m</t>
  </si>
  <si>
    <t xml:space="preserve">Izvedba slivnika s taložnicom za prihvat vode preko rešetke. </t>
  </si>
  <si>
    <t xml:space="preserve">Dobava materijala, te  izrada  tijela  slivnika od betonskih cijevi profila 50 cm HRN U.N1.050, HRN U.N1.051. Betoniranje dna taložnice, obloge cijevi betonom C16/20 d=20 cm, ubetoniranje ljevanoželjezne rešetke 40/40 cm za teški promet. Izvedba svih spojeva za dotok i odtok vode. U  beton  se dodaju aditivi za vodonepropusnost. Slivnik se  ispituje  na  vodonepropusnost. </t>
  </si>
  <si>
    <t xml:space="preserve">U cijenu uključen sav potreban materijal i radna snaga. </t>
  </si>
  <si>
    <t>190</t>
  </si>
  <si>
    <t>DN  160</t>
  </si>
  <si>
    <t>DN  250</t>
  </si>
  <si>
    <t>DN 160</t>
  </si>
  <si>
    <t>DN 250</t>
  </si>
  <si>
    <t>Dobava i ugradnja separatora lakih tekućina iz centrifugalo ljevanog polietilena s mimotokom (bypassom). Separator mora biti konstruiran, izrađen i testiran prema HRN EN 858,  nazivne veličine NS 10/50 (protok kroz separator / ukupni protok). Učinkovitost separatora mora zadovoljiti klasu I - lakih tekućina u izlaznoj vodi do 5mg/l. Separator mora biti siguran od djelovanja sila uzgona do visine podzemne vode najmanje 1m ispod poklopca separatora (bez dodatnog betoniranja).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Unutarnji elementi separatora trebaju biti izrađeni iz PEHD-a. Sve kao ACO OLEOPASS P NS10/50 ST1000 ili jednakovrijedan.</t>
  </si>
  <si>
    <t>15</t>
  </si>
  <si>
    <t>DVORIŠNA OBORINSKA KANALIZACIJA UKUPNO KN:</t>
  </si>
  <si>
    <t>VII</t>
  </si>
  <si>
    <t>KROVNA OBORINSKA ODVODNJA - GRAĐEVINSKI I POMOĆNI RADOVI</t>
  </si>
  <si>
    <t>Geodetsko iskolčenje trase vanjske kanalizacije prije izvođenja radova (66m)</t>
  </si>
  <si>
    <t>Iskop kanala za postavljanje cijevi oborinske odvodnje širine do 0,8m prosječne dubine do 1,2m. Nakon postavljanja cijevovoda potrebno je cijevi zatrpati nadslojem zemlje od najmanje 80 cm, radi zaštite instalacije od smrzavanja.</t>
  </si>
  <si>
    <t xml:space="preserve">- strojni iskop </t>
  </si>
  <si>
    <t>65,7</t>
  </si>
  <si>
    <t>Ručno planiranje posteljice s odstupanjem +/- 2 cm</t>
  </si>
  <si>
    <t>Dobava pijeska, izrada pješćane posteljice ispod i iznad kanalizacijskih cijevi u sloju debljine 15 cm. Obračun prema količini stvarno ugrađenog materijala u ugrađenom stanju</t>
  </si>
  <si>
    <t>odnosi se na dio koji se prekriva asfaltom</t>
  </si>
  <si>
    <t>42,24</t>
  </si>
  <si>
    <t>Planiranje terena nakon izvršenog prekrivanja cijevi. Pretpostavljena širina planiranja je 1,0 m</t>
  </si>
  <si>
    <t>KROVNA OBORINSKA KANALIZACIJA - GRAĐEVINSKI I POMOĆNI RADOVI UKUPNO KN:</t>
  </si>
  <si>
    <t>VIII</t>
  </si>
  <si>
    <t>KROVNA OBORINSKA KANALIZACIJA - MONTAŽNI RADOVI</t>
  </si>
  <si>
    <t>NAPOMENA: Obavezna izvedba sigurnosnog preljeva na bočnim stjenkama krova - obuhvatiti građevinskim radovima - provjeriti na licu mjesta da li su preljevi izvedeni.</t>
  </si>
  <si>
    <t xml:space="preserve">Dobava i ugradnja podtlačnog sistema odvodnje krovnih oborinskih voda. Hidraulički proračun prema HRN EN 12056-3 i DIN 1986-100/VDI 3806), vodolovna grla prema (HRN EN 1253-1:2003-09  i HRN EN 1253-2: 2004-03), cijevni sistem prema(HRN EN 1519-1:2004).
Sve prema izvedbenim shemama, uputama i nadzoru proizvođača. Sva dokumentacija mora biti prema važećoj zakonskoj regulativi RH i na hrvatskom jeziku.
Rješenje proizvođača oznake KUKVL-A8XAZU
</t>
  </si>
  <si>
    <t xml:space="preserve">Pluvia dvostruki uljevni element,s univerzalnom prirubnicom za spoj s hidroizolacijom, prirubnicom za priključak parne brane, toplinskom izolacijom i zaštitnom košarom </t>
  </si>
  <si>
    <t xml:space="preserve">Pluvia grijač 230V/8W </t>
  </si>
  <si>
    <t>PE-HD cijev, d 50</t>
  </si>
  <si>
    <t>PE-HD cijev, d 56</t>
  </si>
  <si>
    <t>PE-HD cijev, d 63</t>
  </si>
  <si>
    <t>PE-HD cijev, d 75</t>
  </si>
  <si>
    <t>PE-HD cijev, d 90</t>
  </si>
  <si>
    <t>PE-HD cijev, d 110</t>
  </si>
  <si>
    <t>PE-HD cijev, d 125</t>
  </si>
  <si>
    <t>Klasični sistem pričvršćenja cjevovoda  na masivnu konstrukciju, s originalnim cijevnim obujmicama, navojnom šipkom, pričvrsnim pločicama i priborom; specifikacijom proizvođača obuhvaćeno tm trase cjevovoda</t>
  </si>
  <si>
    <t>Pluvia originalni sistem ovješenja na krovnu/stropnu konstrukciju, s nosivom čeličnom tračnicom, cijevnim obujmicama, navojnom ovjesnom šipkom, pričvrsnim i ovjesnim priborom; specifikacijom proizvođača obuhvaćeno tm trase ovješenja</t>
  </si>
  <si>
    <t>u opsegu isporuke okvir sa rešetkom od lijevanog željeza Art.Br. 7000.51.00, međuelement Art.Br. 7000.52.00, prelazni okvir Art.Br. 7000.55.00, posuda od nehrđajućeg čelika Art.Br. 7000.13.00, slivnik za ravne krovove od lijevanog željeza DN100 Art.Br. 7034.10.10, izolaciono tijelo Art.Br. 7040.21.00</t>
  </si>
  <si>
    <t xml:space="preserve">Dobava i montaža slivnika za balkone i terase DN 50/75 sa brtvenom prirubnicom, sa od horizontalno do vertikalno podešavajučim izlazom, suhim od smrzavanja otpornim zatvaračem zadaha, po visini podesivim nastavnim okvirom 12 - 70 mm / 123 x 123 mm i uljevnom INOX-rešetkom 115 x 115 mm. Građevinska zaštita okvira i prirubnice sadržana u isporuci. </t>
  </si>
  <si>
    <t>KROVNA OBORINSKA KANALIZACIJA - MONTAŽNI RADOVI                 UKUPNO KN:</t>
  </si>
  <si>
    <t>IX</t>
  </si>
  <si>
    <t>SANITARNI UREĐAJI I PREDMETI - MONTAŽNI RADOVI</t>
  </si>
  <si>
    <r>
      <t xml:space="preserve">Dobava, prijenos i montaža </t>
    </r>
    <r>
      <rPr>
        <b/>
        <sz val="10"/>
        <rFont val="Arial"/>
        <family val="2"/>
        <charset val="238"/>
      </rPr>
      <t>kompletnog WC-a</t>
    </r>
    <r>
      <rPr>
        <sz val="10"/>
        <rFont val="Arial"/>
        <family val="2"/>
        <charset val="238"/>
      </rPr>
      <t xml:space="preserve"> ,  koji se sastoji od:</t>
    </r>
  </si>
  <si>
    <t xml:space="preserve">-konzolne keramičke WC školjke I klase, za 6 lit ispiranje, odignute od poda  6 cm </t>
  </si>
  <si>
    <t xml:space="preserve">Uključivo daska s poklopcem bijele boje od kvalitetne plastike. </t>
  </si>
  <si>
    <t>montažnog instalacijskog elementa za WC školjku visine ugradnje 112 cm  s niskošumnim ugradbenim vodokotlićem izrađenim prema HRN EN 14055:2011 . Tipka dvokoličinska plastična.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Sve kao Geberit Duofix i odgovarajuća tipka.</t>
  </si>
  <si>
    <t>-zidnog nosača od inoxa s WC četkom</t>
  </si>
  <si>
    <t xml:space="preserve">držača toalet papira od inoxa </t>
  </si>
  <si>
    <t>WC školjka zidna</t>
  </si>
  <si>
    <t>-keramičkog umivaonika  s poniklanim samočistećim sifonom s ispustom d32 mm</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</si>
  <si>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</si>
  <si>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r>
      <t xml:space="preserve">• jednoručne stojeće mješajuće baterije za THV </t>
    </r>
    <r>
      <rPr>
        <sz val="10"/>
        <rFont val="Calibri"/>
        <family val="2"/>
        <charset val="238"/>
      </rPr>
      <t>Ø</t>
    </r>
    <r>
      <rPr>
        <sz val="10"/>
        <rFont val="Arial"/>
        <family val="2"/>
        <charset val="238"/>
      </rPr>
      <t xml:space="preserve">15mm uključivo i kutne ventile za THV
• kutnim ventilima (spoj na vodovod) sa ukrasnom kapom i rozetom 
• svim potrebnim priborom za brtvljenje i montažu
</t>
    </r>
    <r>
      <rPr>
        <b/>
        <sz val="10"/>
        <rFont val="Arial"/>
        <family val="2"/>
        <charset val="238"/>
      </rPr>
      <t>NAPOMENA: Točan tip i dimenzije utvrditi sa projektantom unutarnjeg uređenja, odn. s investitorom.</t>
    </r>
  </si>
  <si>
    <t>UMIVAONIK širine 500 mm</t>
  </si>
  <si>
    <t>-keramičkog pisoara I klase sa skrivenim priključkom vode i sifonom;</t>
  </si>
  <si>
    <t xml:space="preserve">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isplavnom cijevi d32mm s brtvenom manžetom, ugradbenim isisnim sifonom i odvodnim koljenom d50mm, vijcima za učvršćenje keramike i svim potrebnim pričvrsnim priborom i spojnim materijalom </t>
  </si>
  <si>
    <t>PISOAR - kljunasti</t>
  </si>
  <si>
    <r>
      <t xml:space="preserve">Dobava i montaža TUŠ KADE -kolpa Komplet  funkcionalna izvedba sa:
- zidnom garniturom Ø 15 mm za TH vodu, telefon tušem  te nosačem za tuš
- izljevnim ventilom Ø 32 mm za tuš kadu
- preljevnim ventilom Ø 25 mm
- priborom za brtvljenje i pričvršćenje
- klizna vrata iz kaljenog stakla
</t>
    </r>
    <r>
      <rPr>
        <b/>
        <sz val="10"/>
        <rFont val="Arial"/>
        <family val="2"/>
        <charset val="238"/>
      </rPr>
      <t xml:space="preserve">NAPOMENA: Prije nabavke sanitarija, tip, boju  i dimenzije utvrditi s projektantom unutarnjeg uređenja.
</t>
    </r>
  </si>
  <si>
    <t>- TUŠ KADA 90x90 mm</t>
  </si>
  <si>
    <t>Dobava i montaža sanitarnog  pribora:</t>
  </si>
  <si>
    <t>Ogledalo 800x600x5 mm</t>
  </si>
  <si>
    <t>Sapunara-keramička</t>
  </si>
  <si>
    <t>Držač ručnika - rolo</t>
  </si>
  <si>
    <t>Vješalica-dupla</t>
  </si>
  <si>
    <t>SANITARNI UREĐAJI I PREDMETI - MONTAŽNI RADOVI UKUPNO KN:</t>
  </si>
  <si>
    <t>X</t>
  </si>
  <si>
    <t>UPOJNI ZDENCI</t>
  </si>
  <si>
    <t>1</t>
  </si>
  <si>
    <t>Izvedba okna za smještaj upojne cijevi vanjskih okvirnih dimenzija 240x240 cm, dubine 230 cm. Okno izvesti armiranim betonom C 25/30 sa dodatkom aditiva za vodonepropusnost. Stavkom obuhvatiti sav potreban materijal kao što je beton, armatura, oplata, penjalice, lijevano željezni poklopac nosivosti D400 te tipske provodnice za prolaz cijevi kroz stijenke okna. Kod betonaže provjeriti jesu li ostavljeni svi otvori za priključne cijevi.</t>
  </si>
  <si>
    <t>BUŠENJE ZDENCA S UGRADNJOM PVC BUNARSKIH CIJEVI
1. Pripremni radovi bušaće ekipe za izlazak na radilište.
2. Transportni troškovi bušaće garniture i opreme, te djelatnika za vrijeme trajanja radilišta.
3. Bušenje 2 (dva) upojna zdenca dubine L = 16 m, promjera bušenja Ø 267 mm s kontinuirani jezgrovanjem, te ugradnja PVC bunarskih cijevi vanjskog promjera Ø 200 ili 225 mm PN12.5, cijevi su atestirane na 8 bara. Ugrađene cijevi sastoje se od pune cijevi, filtarskog dijela i taložnika.
4. Nabava, doprema i ugradnja glinenih brtvi za ušće bušotine.
5. Granulometrijska analiza uzoraka tla prilikom bušenja zdenaca, 2 uzoraka, a radi utvrđivanja efektivnog otvora filtra (d30 – d50). Predviđena ugradnja trakastog (slotiranog) filtra otvora 1,0 ili 3,0 mm.</t>
  </si>
  <si>
    <t>ČIŠĆENJE ZDENCA
Čišćenje zdenaca kompresorom 12 m3/min od sitnih čestica pijeska i osvajanje metodom "air lifta" do pojave čiste vode u kojoj nema pijeska, predviđeno cca. 14 sati / zdencu.
NAPOMENA UZ OSVAJANJE ZDENCA:
Nakon predviđenog vremenskog intervala čišćenja, u koliko se ne postigne kriterij udjela pijeska &lt; 100 g/m3 vode, nastavlja se čišćenje do zadovoljenja uvjeta. Voda prilikom čišćenja airliftom prepumpava se na udaljenost minimalno 50 m.</t>
  </si>
  <si>
    <t>POKUSNO CRPLJENJE
Napomena: Pokusno crpljenje izvodi se u svrhu dobivanja upojnih količina. Sukladno rezultatima, a
prema potrebi projektirat će se dodatni zdenci kako bi se zadovoljile potrebne količine.
1. Pokusno crpljenje vode iz eksploatacijskog zdenca radi utvrđivanja jednadžbe zdenca i parametara
vodonosnika. Kapacitet crpljenja od 25 l/s u vremenskim intervalima od 2 sata, "Step-test", ukupno 6,0 sati",
"Recovery test". Konstant test u trajanju od 12 sati.
2. Izrada izvještaja o provedenim radovima i probnom crpljenju, sa simulacijom sniženja i razina podzemne
vode za eksploatacijski režim svih planiranih zdenaca na lokaciji.</t>
  </si>
  <si>
    <t>pau</t>
  </si>
  <si>
    <t>UPOJNI ZDENCI UKUPNO KN:</t>
  </si>
  <si>
    <t>XI</t>
  </si>
  <si>
    <t>OSTALI RADOVI</t>
  </si>
  <si>
    <t xml:space="preserve">Dobava i montaža protupožarnih aparata </t>
  </si>
  <si>
    <t>6 kg</t>
  </si>
  <si>
    <t>9 kg</t>
  </si>
  <si>
    <t>CO2-5</t>
  </si>
  <si>
    <t>Izrada elaborata izvedenog stanja cjevovoda i objekata na cjevovodu sa upisom u katastar instalacija. Geodetsko snimanje potrebno je izvesti dok je cjevovod još vidljiv, nakon montaže cjevovoda, a prije zatrpavanja rovova (neposredno nakon završetka uspješno provedenih tlačnih probi). Elaborat se predaje investitoru u cjelovitom kartiranom i digitalnom obliku. Broj primjeraka prema dogovoru s investitorom.</t>
  </si>
  <si>
    <t>Završno čišćenje gradilišta od smeća i ostataka materijala, kao i utovar, odvoz na gradski deponij, razastiranje te troškovi deponije</t>
  </si>
  <si>
    <t>Izrada uputstva za korištenje i održavanje  instalacija vodoopskrbe i odvodnje</t>
  </si>
  <si>
    <t>Požarno brtvljenje svih prolaza kroz požarne sektore sa odgovarajućim elementima: obujmicama za plastične cijevi, pastom za brtvljenje čeličnih cijevi. Klasa otpornosti minimalno kao konstrukcija kroz koju instalacija prolazi (vidljivo u požarnom elaboratu).</t>
  </si>
  <si>
    <t>Izrada elaborata požarnog brtvljenja na objektu.</t>
  </si>
  <si>
    <t>OSTALI RADOVI UKUPNO KN:</t>
  </si>
  <si>
    <t>R E K A P I T U L A C I J A</t>
  </si>
  <si>
    <t>TROŠKOVNIK HIDROINSTALACIJA</t>
  </si>
  <si>
    <t xml:space="preserve">DVORIŠNA OBORINSKA  KANALIZACIJA </t>
  </si>
  <si>
    <t>UKUPNO KN:</t>
  </si>
  <si>
    <t>PDV KN:</t>
  </si>
  <si>
    <t>SVEUKUPNO S PDV KN:</t>
  </si>
  <si>
    <t>TROŠKOVNIK RADOVA:</t>
  </si>
  <si>
    <t>ZEMLJANI RADOVI I UREĐENJE OKOLIŠA</t>
  </si>
  <si>
    <t>Red.br.</t>
  </si>
  <si>
    <t>O.T.U.</t>
  </si>
  <si>
    <t>OPIS RADA</t>
  </si>
  <si>
    <t>Jed. mjere</t>
  </si>
  <si>
    <t>Količina</t>
  </si>
  <si>
    <t>PRIPREMNI  RADOVI</t>
  </si>
  <si>
    <t>1-02</t>
  </si>
  <si>
    <t>GEODETSKI RADOVI</t>
  </si>
  <si>
    <t>1-02.1</t>
  </si>
  <si>
    <t>ISKOLČENJE TRASE I OBJEKTA</t>
  </si>
  <si>
    <t>Horizontalno i visinsko iskolčenje objekata okoliša sa izradom elaborata iskolčenja. Iskolčenje obuhvaća sva geodetska mjerenja kojima se podaci iz projekta prenose na teren, osiguranje osi iskolčene trase, profiliranje, obnavljanje i održavanje iskolčenih oznaka na terenu za sve vrijeme građenja, odnosno do predaje radova Investitoru.</t>
  </si>
  <si>
    <t>Obračun radova:</t>
  </si>
  <si>
    <t>1-03.1</t>
  </si>
  <si>
    <t>UKLANJANJE DRVEĆA I GRMLJA</t>
  </si>
  <si>
    <t>Rad obuhvaća sječu stabala te odvoz na mjesto koje odredi nadzorni inženjer. Stabla i panjeve treba ukloniti na svim površinama predviđenim projektom te na mjestima koje odredi nadzorni inženjer. Obračun radova prema kom. uklonjenog stabla.</t>
  </si>
  <si>
    <t>1-03.2</t>
  </si>
  <si>
    <t>UKLANJANJE POSTOJEĆEG ASFALTA I RUBNJAKA PRISTUPNE CESTE</t>
  </si>
  <si>
    <t>Rad uključuje rušenja i uklanjanja postojećeg asfalta, betonskog kolnika debljine cca 15 cm, betonskih rubnjaka s pješačke staze, slivnika i parapeta postojeće ograde radi izvođenja prilaza na parcelu. Stavka uključuje i utovar u prijevozna sredstva te odvoz materijala na deponiju.</t>
  </si>
  <si>
    <t>1.3.1</t>
  </si>
  <si>
    <t>Asfalt</t>
  </si>
  <si>
    <t>1.3.2</t>
  </si>
  <si>
    <t>Betonski rubnjaci 15/25 cm:</t>
  </si>
  <si>
    <t>1.3.3</t>
  </si>
  <si>
    <t>Betonski rubnjaci 8/20 cm:</t>
  </si>
  <si>
    <t>UKUPNO PRIPREMNI RADOVI:</t>
  </si>
  <si>
    <t>ZEMLJANI  RADOVI</t>
  </si>
  <si>
    <t>2-01</t>
  </si>
  <si>
    <t>ISKOP HUMUSA</t>
  </si>
  <si>
    <t xml:space="preserve">Rad obuhvaća površinski iskop humusa debljine 30cm i njegovo prebacivanje u privremeno odlagalište. Iskopani humus može se upotrijebiti za humusiranje zelenih površina nakon izvođenja nasipa. Stavka uključuje i utovar i odvoz viška iskopanog materijala na deponiju. Rad mora biti obavljen u skladu s projektom, propisima, programom kontrole i osiguranja kakvoće (PKOK), projektom organizacije građenja (POG), zahtjevima nadzornog inženjera i OTU.  Rad se obračunava prema m3 iskopanog humusa. </t>
  </si>
  <si>
    <t>2-02.3</t>
  </si>
  <si>
    <t>ISKOP U MATERIJALU C KATEGORIJE</t>
  </si>
  <si>
    <t>Stavka obuhvaća sve radove na iskopu materijala s utovarom u prijevozna sredstva, planiranje iskopanih površina, te odvoz viška materijala na deponiju. Obračun radova prema m3 iskopanog materijala.</t>
  </si>
  <si>
    <t>Zgrada (iskop temelja)</t>
  </si>
  <si>
    <t>Okoliš (iskop za prometnicu)</t>
  </si>
  <si>
    <t>2-08</t>
  </si>
  <si>
    <t>UREĐENJE TEMELJNOG TLA</t>
  </si>
  <si>
    <t>Ovaj rad obuhvaća sve radove koji se moraju obaviti kako bi se sraslo tlo osposobilo da bez štetnih posljedica preuzme opterećenje. Modul stišljivosti temeljnog tla mjereno kružnom pločom promjera 30cm treba iznositi minimalno 40MN/m2. Rad mora biti obavljen u skladu s projektom, propisima, programom kontrole i osiguranja kakvoće (PKOK), projektom organizacije građenja (POG), zahtjevima nadzornog inženjera i OTU. Obračun radova prema stvarno uređenom m2 temeljnog tla.</t>
  </si>
  <si>
    <t>Zgrada (uređenje temeljnog tla temelja)</t>
  </si>
  <si>
    <t>Okoliš (uređenje temeljnog tla prometnice)</t>
  </si>
  <si>
    <t>IZRADA NASIPA OD KAMENOG MATERIJALA</t>
  </si>
  <si>
    <t>Stavka obuhvaća nasipavanje terena nakon izvedenih temelja zgrade ispod podnih ploča, te nasipavanje terena ispod staza oko zgrada.</t>
  </si>
  <si>
    <t>Nasipavanje oko temelja i ispod podnih ploča</t>
  </si>
  <si>
    <t>Nasipavnaje staza oko zgrada</t>
  </si>
  <si>
    <t>2-15.1</t>
  </si>
  <si>
    <t>PLANIRANJE I ZATRAVLJENJE POVRŠINA</t>
  </si>
  <si>
    <r>
      <t xml:space="preserve">Ovaj rad obuhvaća zaštitu nasipa i zelenog međupojasa primjenom humusnog materijala i travnate vegetacije na površinama određenim projektom ili prema zahtjevu nadzornog inženjera. </t>
    </r>
    <r>
      <rPr>
        <u/>
        <sz val="9"/>
        <rFont val="Arial"/>
        <family val="2"/>
        <charset val="238"/>
      </rPr>
      <t>Planiranje je potrebno izvesti sa humusom preostalim od iskopa</t>
    </r>
    <r>
      <rPr>
        <sz val="9"/>
        <rFont val="Arial"/>
        <family val="2"/>
        <charset val="238"/>
      </rPr>
      <t xml:space="preserve">. Nakon izvršenog humusiranja u slojevima debljine 20 cm iste površine se  zasijavaju travom. Razastrti sloj humusa je potrebno uvaljati laganim valjkom. U slučaju suhog i vrućeg vremena potrebno je vlažiti zasijane površine. Po fino uređenom humusnom sloju sije se trava. Vrsta i mješavina trave odabire se u ovisnosti o ekološkim uvjetima zbog sigurnosti rasta vegetacije. Nakon izrade humusnog sloja i travnate vegetacije, površine se moraju njegovati do konačnog rasta. Stavka uključuje nabavu, dopremu i ugradnju svih potrebnih materijal za izvršenje radova. Obračun radova prema m2 stvarno izvršenog rada. </t>
    </r>
  </si>
  <si>
    <t>UKUPNO ZEMLJANI RADOVI:</t>
  </si>
  <si>
    <t>ODVODNJA</t>
  </si>
  <si>
    <t>3-04.7.1</t>
  </si>
  <si>
    <t>IZRADA BETONSKIH RUBNJAKA</t>
  </si>
  <si>
    <t>Nabava, doprema i ugradnja betonskih rubnjaka na prethodno izvedenu betonsku podlogu od betona klase C12/15. Obračun se mjeri u m' postavljenog rubnjaka.</t>
  </si>
  <si>
    <t>3.1.1</t>
  </si>
  <si>
    <t>Betonski rubnjaci 15/25 cm</t>
  </si>
  <si>
    <t>3.1.2</t>
  </si>
  <si>
    <t>Betonski rubnjaci 8/20 cm</t>
  </si>
  <si>
    <t>UKUPNO ODVODNJA</t>
  </si>
  <si>
    <t>KOLNIČKA KONSTRUKCIJA</t>
  </si>
  <si>
    <t>5-01</t>
  </si>
  <si>
    <t>NOSIVI SLOJEVI OD ZRNATOG KAMENOG MATERIJALA</t>
  </si>
  <si>
    <t xml:space="preserve">Izrada nosivog sloja debljine 50 cm od mehanički zbijenog kamenog materijala. Rad obuhvaća nabavu, dopremu i ugradnju zrnatog kamenog materijala veličine zrna 0-63 mm. Minimalni potrebni modul stišljivosti mjereno kružnom pločom promjera 30 cm iznosi 100 MN/m2.  Nagib mora biti jednak poprečnom i uzdužnom nagibu projektirane površine. Nosivi sloj od zrnatog kamenog materijala može se na uređenoj posteljici raditi navoženjem zrnatog kamenog materijala i razastiranjem pomoću grejdera, te zbijanjem i razastiranjem zrnatog kamenog materijala pomoću razastirača (finišera) i zbijanjem. U oba slučaja određena se količina materijala razastire s takvim nadvišenjem da se nakon zbijanja dobije sloj projektirane debljine. Ovaj rad mjeri se i obračunava u kubičnim metrima ugrađenog materijala u zbijenom stanju. Za obračun se uzimaju dimenzije iz projekta, ako odredbom nadzornog inženjera nije došlo do nekih izmjena. </t>
  </si>
  <si>
    <t>5-04</t>
  </si>
  <si>
    <t>BITUMENIZIRANI NOSIVI SLOJ</t>
  </si>
  <si>
    <t>Nabava, doprema i ugradnja bitumeniziranog šljunka AC32 base 50/70, debljina sloja 8.0 cm. Sloj se ugrađuje prema projektu i OTU. Obračun po kvadratnom metru stvarno izvedenog sloja.</t>
  </si>
  <si>
    <t>Obračun radova</t>
  </si>
  <si>
    <t>6-03</t>
  </si>
  <si>
    <t>HABAJUĆI SLOJ OD ASFALTBETONA</t>
  </si>
  <si>
    <t>Nabava, doprema i ugradnja AC011 surf 50/70. Debljina sloja određena je projektom i iznosi 3.5cm. Sloj se ugrađuje prema projektu i OTU. Obračun po kvadratnom metru stvarno izvedenog sloja.</t>
  </si>
  <si>
    <t xml:space="preserve">BETONSKI OPLOČNICI </t>
  </si>
  <si>
    <t>Nabava doprema i ugradnja betonskih opločnika (tlakovci) debljine 6 cm oblik i dimenzije po izboru investitora. Rad obuhvaća izradu betonskih opločnika na dijelovima predviđenim projektom, dobavu i dopremu montažnih betonskih opločnika, izradu podloge od vibriranog šljunka i ugradnju opločnika i fugiranje pijskom. Rad se mjeri po m² potpuno gotovih opločnika, a plaća se po jediničnoj cijeni izvedbe u koju ulaze svi  materijali, rad i prijevoz potrebni za potpuno dovršenje opločnika.</t>
  </si>
  <si>
    <t>Betonski opločnici TIP 1</t>
  </si>
  <si>
    <t>4.4.1</t>
  </si>
  <si>
    <t>Betonski opločnici TIP 2</t>
  </si>
  <si>
    <t>4.4.2</t>
  </si>
  <si>
    <t>Sitnozrnati materijal (kulir), d= 5cm</t>
  </si>
  <si>
    <t>UKUPNO KOLNIČKA KONSTRUKCIJA</t>
  </si>
  <si>
    <t>OPREMA CESTE</t>
  </si>
  <si>
    <t>9-01</t>
  </si>
  <si>
    <t>PROMETNI ZNAKOVI</t>
  </si>
  <si>
    <t>Ovaj rad obuhvaća nabavu, dopremu i postavljanje prometnih znakova u svemu prema situaciji prometa. Prometni znakovi svojom vrstom, značenjem, oblikom, bojom, veličinom i načinom postavljanja trebaju biti u skladu s "Pravilnikom" te hrvatskim i europskim normama.</t>
  </si>
  <si>
    <t>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Na isti se stup ne smije postaviti više od dva prometna znaka. Stupovi znakova postavljaju se u betonske temelje minimalne kakvoće betona C 20/25 (MB 25), oblika zarubljene piramide čije su stranice donjeg kvadrata 30 cm i gornjeg 20 cm.</t>
  </si>
  <si>
    <t xml:space="preserve">Obračun radova: Postavljanje promjenjivih prometnih znakova obračunava se po komadu postavljenog znaka zajedno sa stupom i temeljem. </t>
  </si>
  <si>
    <t>5.1.1</t>
  </si>
  <si>
    <t>znak B02</t>
  </si>
  <si>
    <t>9-02.1</t>
  </si>
  <si>
    <t>UZDUŽNE OZNAKE NA KOLNIKU</t>
  </si>
  <si>
    <t>Pod uzdužnim oznakama na kolniku razumijevaju se crte obilježene paralelno s osi kolnika, a služe za detaljno utvrđivanje načina upotrebe kolničke površine. Rad uključuje iscrtavanje oznaka na kolniku prema situaciji prometa.</t>
  </si>
  <si>
    <t>5.2.1</t>
  </si>
  <si>
    <t>Isprekidana razdjelna crta, š = 10 cm</t>
  </si>
  <si>
    <t>5.2.2</t>
  </si>
  <si>
    <t>Kratka isprekidana crta, š = 10 cm</t>
  </si>
  <si>
    <t>9-02.2</t>
  </si>
  <si>
    <t>POPREČNE OZNAKE NA KOLNIKU</t>
  </si>
  <si>
    <t xml:space="preserve">Poprečne oznake na kolniku su: 
- crte zaustavljanja, 
- kose i granične crte, 
- pješački prijelazi, 
- prijelazi biciklističke staze. </t>
  </si>
  <si>
    <t>Rad uključuje iscrtavanje oznaka na kolniku prema situaciji prometa.</t>
  </si>
  <si>
    <t>5.3.1</t>
  </si>
  <si>
    <t>Puna crta zaustavljanja</t>
  </si>
  <si>
    <t>5.3.2</t>
  </si>
  <si>
    <t>Iscrtavanje pješačkog prijelaza  (H18)</t>
  </si>
  <si>
    <t>9-02.3</t>
  </si>
  <si>
    <t>OSTALE OZNAKE NA KOLNIKU</t>
  </si>
  <si>
    <t>5.4.1</t>
  </si>
  <si>
    <t>Iscrtavanje prakirnih mjesta (H62)</t>
  </si>
  <si>
    <t>5.4.2</t>
  </si>
  <si>
    <t>Iscrtavanje linija parkirnih mjesta za osobe sa smanjenom pokretljivosti (H48)</t>
  </si>
  <si>
    <t>5.4.3</t>
  </si>
  <si>
    <t>Iscrtavanje oznake na parkirnom mjestu za osobe sa smanjenom pokretljivosti (H48)</t>
  </si>
  <si>
    <t>UKUPNO OPREMA CESTE</t>
  </si>
  <si>
    <t>REKAPITUALCIJA</t>
  </si>
  <si>
    <t>PDV 25 %</t>
  </si>
  <si>
    <t>SVEUKUPNO</t>
  </si>
  <si>
    <t>Napomena:</t>
  </si>
  <si>
    <t>Po svim stavkama ovog troškovnika potrebno se pridržavati Općih tehničkih uvjeta izdanih od HRVATSKIH CESTA.</t>
  </si>
  <si>
    <t>Radovi na izvedbi oborinske odvodnje nisu predmet ovog troškovnika. Ti radovi predmet su MAPE  - projekt vodovoda i kanalizacije.</t>
  </si>
  <si>
    <t>Investitor:</t>
  </si>
  <si>
    <t xml:space="preserve">Mobilisis d.o.o., </t>
  </si>
  <si>
    <t>Građevina:</t>
  </si>
  <si>
    <t>POSLOVNA-PROIZVODNA GRAĐEVINA</t>
  </si>
  <si>
    <t>7. TROŠKOVNIK ELEKTROTEHNIČKIH INSTALACIJA</t>
  </si>
  <si>
    <t xml:space="preserve">II. ELEKTROINSTALACIJA
Stavkama uz kabele obuhvaćena je dobava, polaganje i spajanje kabela, komplet s odgovarajućim
razvodnim kutijama.
Kod nadžuknog polaganja kabela stavkama je obuhvaćena dobava i postavljanje obujmica, tipli, vijaka i OG
razvodnih kutija.
Kod podžbuknog polaganja kabela stavkama je obuhvaćeno dubljenje žlijeba i otvora za razvodne kutije u
zidu, zatvaranje otvora, proboj zidova i ostala građevinska pripomoć.
Kod izvođenja el.instalacije u montažnim pregradnim zidovima i stropovima (gips, drvo,metal) instalaciju
izvoditi obavezno u samogasivim savitljivim PVC instalacijskim cijevima, a koristiti posebne montažne i
razvodne kutije za montažu u pregrade.
III. RAZVODNE PLOČE
Svim stavkama razvodnih ploča obuhvaćeno je:
* izrada izvedbenih shema razvodnih ploča, dimenzionih shema i mjernih skica s rasporedom opreme u razvodnoj ploči i na vratima
* dimenzije razvodnih ploča odrediti tako da nakon montaže opreme ostane minimalno 30% rezervnog prostora
* montaža razvodnih ploča na mjesto ugradnje, spajanje kabela na odgovarajuća mjesta u ploči, označavanje svih kabela s trajno čitljivim natpisnim pločicama
* uvodnice za kabela, stezaljke, sabirnice, oznake, natpisne pločice
* unutarnje ožičenje razvodne ploče
* označavanje svih elemenata prema jednopolnoj shemi izvedenog stanja
* u unutrašnjem ožičenju sve žile moraju biti označene s oba kraja, tj. moraju nositi oznaku 
stezaljke na koju se spajaju
* u razvodnu ploču potrebno je obvezno postaviti jednopolnu shemu izvedenog stanja
* jednopolnu shemu postaviti u najlonskoj zaštiti u odgovarajuću pregradu
* kod ugradnje razvodnu ploču potrebno je zaštititi tako da se ne ošteti kod žbukanja i ličenja zida
* uz razvodnu ploču mora biti izdan izjava o sukladnosti u skladu s hrvatskim propisima
* na vratima razvodne ploče mora biti ime proizvođača, tvornički broj i oznaka prema nacrtu, oznaka sukladnosti, 
oznaka sustava uzemljenja i vrste zaštite.
IV. INSTALACIJSKI MATERIJAL
Instalacijski materijal mora biti modularnog tipa.
Tip instalacijskog materijala i boju ukrasnih okvira mora prije narudžbe definirati i potvrditi arhitekt. Obveza izvođača 
je izrada radioničke dokumentacije sa smještajem elemenata u instalacijske kutije. U stavkama predviđenim za 
instalacijski materijal predviđene su instalacijske i razvodne kutije za zid i gips pregradne zidove, oznake žila, 
vodova i kabela, te ostali nespecifirani sitni instalacijski materijal.
Pribor mora biti istog tipa za sve vrste instalacija.
U istu kutiju ne smiju se postavljati elementi instalacija jake i slabe struje.
V. SVJETILJKE
Tipove svih svjetiljki moraju prije narudžbe definirati i potvrditi arhitekt ili Investitor, a o kvaliteti ponuđene
opreme mora se očitivati projektant.
U cijeni svjetiljki predviđene su fluo cijevi, starteri i žarulje.
Svjetiljke koje se montiraju na teško zapaljive ili normalno zapaljive materijale moraju imati oznaku "F".
Ako se na teško zapaljive i normalno zapaljive materijale montiraju svjetiljke koje nisu klase "F", tada se
ne smiju montirati direktno na podlogu, već se moraju podloškom odmaknuti minimalno 30mm od površine.
Transformatori i predspojne sprave za svjetiljke koji se montiraju na teško zapaljive Ili normalno zapaljive
materijale moraju biti klase "F".
</t>
  </si>
  <si>
    <t>Red. br.</t>
  </si>
  <si>
    <t>Opis stavke</t>
  </si>
  <si>
    <t>Jed. mj.</t>
  </si>
  <si>
    <t>RAZDJELNICE</t>
  </si>
  <si>
    <t>OPĆE NAPOMENE:</t>
  </si>
  <si>
    <t>Razdjelnice u koje ulaze kabeli iznad 16 mm2 potrebno je opremiti s letvom s šelnama za fiksiranje kabela na ulazu.</t>
  </si>
  <si>
    <t xml:space="preserve">Za uvod kabela treba ugraditi siluminske (plastične) brtvenice odgovarajućeg promjera ovisno o promjeru kabela. Na donju stranu razdjelnica koje se ugrađuju na zid treba ugraditi čep za odvod kondenzata. </t>
  </si>
  <si>
    <t>Upravljačke sklopke, tipkala i signalni elementi ugrađuju se na vrata razdjelnice. Prednja ploča svih tih aparata treba biti u istom stupnju zaštite u kojoj je i pripadajuća razdjelnica. Iznad svake prednje ploče aparata na vratima postavi natpisnu pločicu. Pločica treba biti u izvedbi koja osigurava trajnu čitljivost natpisa i trajno učvršćenje na vratima. Uz te natpisne pločice na vratima treba postaviti natpisnu pločicu s nazivom razdjelnice, proizvođača i primijenjenim tipom zaštite od previsokog dodirnog napona.</t>
  </si>
  <si>
    <t>U cijenu izrade razdjelnice treba obuhvatiti izradu radioničkih nacrta, vodove za ožičenje glavnih i pomoćnih strujnih krugova, spajanje na dolazne i odlazne kabele, plastične kabel kanalice, odgovarajuće sheme (jednopolna i strujna-upravljačka) izvedenog stanja s oznakama svih elemenata ugrađenih u razdjelnicu, oznake svih dolaznih i odlaznih kabela, protokole o ispitivanju funkcionalnosti, ateste o električnim ispitivanjima prema propisima, upute za rukovanje i održavanje. Sva popratna dokumentacija treba biti na hrvatskom jeziku ispisana latinicom.</t>
  </si>
  <si>
    <r>
      <t xml:space="preserve">Dobava, ugradnja i spajanje glavne razdjelnice </t>
    </r>
    <r>
      <rPr>
        <b/>
        <sz val="10"/>
        <rFont val="Arial"/>
        <family val="2"/>
        <charset val="238"/>
      </rPr>
      <t>GRO + KOMP</t>
    </r>
    <r>
      <rPr>
        <sz val="10"/>
        <rFont val="Arial"/>
        <family val="2"/>
        <charset val="238"/>
      </rPr>
      <t>, izrađene kao  samostojeći ormar, zaštite IP55,  dimenzija cca 3200x400x2000 mm sa podnožjem visine 100mm. Ormar je izrađen od plastificiranog lima . Oznaku razdjelnika kao i natpise na vratima izvesti na graviranim pločicama. Razdjelnik je opremljen bravicama na vratima, nosačem za jednopolnu shemu. Ormar se sastoji od sljedećih elemenata (proizvođač EATON ili jednakovrijedan):</t>
    </r>
  </si>
  <si>
    <t>- ORMAR MOD. XVTL NOSAČ VERTIKALNI 2000MM, 284245 (1) IP55</t>
  </si>
  <si>
    <t>- ORMAR MOD. XVTL SS, OKVIR PODNI/STROPNI 600/400MM, 284234 (1)</t>
  </si>
  <si>
    <t>- ORMAR MOD. XVTL SS, POKROV STROPNI 600/400MM, 284304 (1)</t>
  </si>
  <si>
    <t>- STRANICA STRAŽNJA.IP55 600X2000  XSWC2006 284356 (1) ME</t>
  </si>
  <si>
    <t>- VRATA METALNA.600/2000, XVTL-D-6-20, 114650 (1) ME</t>
  </si>
  <si>
    <t>- STRANICA BOČ/PAR. 2000X400  XVTL-S-4/20-PAIR 116173 (1) ME</t>
  </si>
  <si>
    <t>- PODNOŽJE ORMARA XVTL. 400/100 BOK XVTL-SO100/S-4 114606 ME</t>
  </si>
  <si>
    <t>- PODNOŽJE ORMARA XVTL. 600/100 P/Z XVTL-SO100/F-6 114626 ME</t>
  </si>
  <si>
    <t>- NOSAČ MONTAŽNE PLOČE G/D ZA XVTL. XVTL-BRA 115132 (1) ME</t>
  </si>
  <si>
    <t>- PLOČA MONTAŽNA 600X2000 XVTL-IC-6/20 114766 (1) ME</t>
  </si>
  <si>
    <t>- PODNICA ORMARA XVTL. 600/35  XSPBAC0601 107688 (1) ME</t>
  </si>
  <si>
    <t>- PODNICA ORMARA XVTL. 600/110  XSPBAC0602 107693 (1) ME</t>
  </si>
  <si>
    <t>- DŽEP ZA DOKUMENTACIJU, XVTL, XAB4 283482 (1) ME</t>
  </si>
  <si>
    <t>- BRAVICA S KLJUČEM ZA ORMAR  XVTL,PHZ-E10/30-GS, 138574(1)</t>
  </si>
  <si>
    <t>- ORMAR MOD. XVTL SS, NOSAČ VERTIKALNI 2000MM, 284245 (1) IP55</t>
  </si>
  <si>
    <t>- ORMAR MOD. XVTL SS, OKVIR PODNI/STROPNI 800/400MM,284237 (1)</t>
  </si>
  <si>
    <t>- ORMAR MOD. XVTL SS, POKROV STROPNI 800/400MM,284307 (1)</t>
  </si>
  <si>
    <t>- STRANICA STRAŽNJA.IP55 800X2000 XSWC2008 284357 (1) ME</t>
  </si>
  <si>
    <t>- VRATA METALNA.800/2000, XVTL-D-8-20, 114651 (1) ME</t>
  </si>
  <si>
    <t>- PODNOŽJE ORMARA XVTL. 800/100 P/Z XVTL-SO100/F-8 114627 ME</t>
  </si>
  <si>
    <t>- PLOČA MONTAŽNA 800X2000 XVTL-IC-8/20 114769 (1) ME</t>
  </si>
  <si>
    <t>- PODNICA ORMARA XVTL. 800/35  XSPBAC0801 107689 (1) ME</t>
  </si>
  <si>
    <t>- PODNICA ORMARA XVTL. 800/110  XSPBAC0802 107694 (1) ME</t>
  </si>
  <si>
    <t>- BRAVICA S KLJUČEM ZA ORMAR  XVTL,NWS-HZ/2SL/GS, 255195 (1) M</t>
  </si>
  <si>
    <t>- ORMAR MOD. XVTL SS, OKVIR PODNI/STROPNI 1200/400MM,132935 (1</t>
  </si>
  <si>
    <t>- ORMAR MOD. XVTL SS, POKROV STROPNI 1200/400MM,284313 (1)</t>
  </si>
  <si>
    <t>- STRANICA STRAŽNJA.IP55 1200X2000 XSWC2012 284359 (1) ME</t>
  </si>
  <si>
    <t>- VRATA METALNA.DES.1200/2000, XVTL-D-12-20-R, 114654 (1) ME</t>
  </si>
  <si>
    <t>- VRATA METALNA.LIJ.1200/2000, XVTL-D-12-20-L, 114655 (1) ME</t>
  </si>
  <si>
    <t>- PODNOŽJE ORMARA XVTL. 1200/100 P/Z XVTL-SO100/F-12 114629 ME</t>
  </si>
  <si>
    <t>- NOSAČ MONTAŽNE PLOČE ZA XVTL. XVTL-BRA/M 115134 (1) ME</t>
  </si>
  <si>
    <t>- PLOČA MONTAŽNA 1200X2000 XVTL-IC-12/20 114775 (1) ME</t>
  </si>
  <si>
    <t>- PODNICA ORMARA XVTL. 1200/35  XSPBAC01201 107691 (1) ME</t>
  </si>
  <si>
    <t>- PODNICA ORMARA XVTL. 1200/110  XSPBAC01202 107696 (1) ME</t>
  </si>
  <si>
    <t>- SET ZA SPAJANJE POLJA XVTL. 2000MM  XAC55 284793 (1) ME</t>
  </si>
  <si>
    <t>MREŽNI DIO</t>
  </si>
  <si>
    <t/>
  </si>
  <si>
    <t>- PREKIDAČ NN 3P  250  200-250A 36KA, LZMC2-A250-I, 111940 ME</t>
  </si>
  <si>
    <t>- OKIDAČ DALJ. NZM2/3-XA208-250AC/DC,NN PREK.  259763 ME</t>
  </si>
  <si>
    <t>- TIPKALO  UDARNO/GLJIVA, M22-PV  216876 (5) ME</t>
  </si>
  <si>
    <t>- ADAPTER ZA MONTAŽU NA VRATA, M22-A  216374 (50) ME</t>
  </si>
  <si>
    <t>- KONTAKT POMOĆNI, 1R, PREDNJI, M22-K10  216376 (20) ME</t>
  </si>
  <si>
    <t>- KONTAKT POMOĆNI, 1M, PREDNJI, M22-K01  216378 (20) ME</t>
  </si>
  <si>
    <t>- ODVODNIK PRENAPONA KL.B+C 3P 12/25KA SPBT12-280/3 DIN (1) ME</t>
  </si>
  <si>
    <t>- TRANS.STR.MJER, 250/5A ,MAK 62/30 250/5A 5VA, 999201076</t>
  </si>
  <si>
    <t>- MULTIMETAR EM20 ENERGY METER , 135159 (1) ME</t>
  </si>
  <si>
    <t>- OSIGURAČ PRUGA 00 160A 100MM LTS-L/160/00  269349 (1) ME</t>
  </si>
  <si>
    <t>- ADAPTER ZA 3P 00 PRUGE 100/185MM 3P RASTAVLJIV 286814 (1) ME</t>
  </si>
  <si>
    <t>- OSIGURAČ PRUGA 1 250A 185MM LTS-L/250/1 269350 (1) ME</t>
  </si>
  <si>
    <t>- OSIGURAČ NVO  000  20A, PNA000 20A GG, 40480 (3) OEZ</t>
  </si>
  <si>
    <t>- OSIGURAČ NVO  000  35A, PNA000 35A GG,  40483(3) OEZ</t>
  </si>
  <si>
    <t>- OSIGURAČ NVO  000  40A, PNA000 40A GG, 40484 (3) OEZ</t>
  </si>
  <si>
    <t>- OSIGURAČ NVO  000  50A, PNA000 50A GG, 40485 (3) OEZ</t>
  </si>
  <si>
    <t>- OSIGURAČ NVO  000  63A, PNA000 63A GG, 40486 (3) OEZ</t>
  </si>
  <si>
    <t>- OSIGURAČ NVO  000  80A, PNA000 80A GG,  40487 (3) OEZ</t>
  </si>
  <si>
    <t>- OSIGURAČ NVO  000 100A, PNA000 100A GG, 40488 (3) OEZ</t>
  </si>
  <si>
    <t>- OSIGURAČ NVO  000 160A, PN00 160A AM,  40517 (3) OEZ</t>
  </si>
  <si>
    <t>- OSIGURAČ NVO 1 250A, PNA1 250A GG,  40442 (3) OEZ</t>
  </si>
  <si>
    <t>- NOSAČ SABIRNICE 3P, 185MM, BBS-3/FL-185  107210 (1) ME</t>
  </si>
  <si>
    <t>- BAKAR PLOSNI 30X10 (1,5M)  CU 30X10 51211 (1) ME</t>
  </si>
  <si>
    <t>- PREKIDAČ NN 3P   40  32-40A 36KA, LZMC1-A40-I, 111891  ME</t>
  </si>
  <si>
    <t>- OKIDAČ DALJ. NZM1-XA208-250AC/DC,NN PREK.  259726 ME</t>
  </si>
  <si>
    <t>- SKLOPKA FID  4P  40/0,03A , PF6-40/4/003,  286508 (1) ME</t>
  </si>
  <si>
    <t>- OSIGURAČ 1P B   6A 10 kA PL7-B6/1 262673  (12) ME</t>
  </si>
  <si>
    <t>- OSIGURAČ 1P B   10A 10 kA PL7-B10/1 262674  (12) ME</t>
  </si>
  <si>
    <t>- OSIGURAČ 1P C   16A 10 kA PL7-C16/1 262704  (12) ME</t>
  </si>
  <si>
    <t>- OSIGURAČ 2P C   16A 10 kA PL7-C16/2 263359  (12) ME</t>
  </si>
  <si>
    <t>- OSIGURAČ 3P B   10A 10 KA PL7-B10/3 263387  (4) ME</t>
  </si>
  <si>
    <t>- OSIGURAČ 3P C   32A 10 KA PL7-C32/3 263412  (4) ME</t>
  </si>
  <si>
    <t>- OSIGURAČ 3P C   80A 25 KA PLHT-C80/3 248039  (4) ME</t>
  </si>
  <si>
    <t>- SKLOPNIK INST. 25A 2R+0M, 230VAC, Z-SCH230/1/25-20, 120853</t>
  </si>
  <si>
    <t>- SKLOPNIK INST. 25A 4R+0M, 230VAC, Z-SCH230/25-40, 248847 ME</t>
  </si>
  <si>
    <t>- ODSTOJNIK SKLOPNIKA INST. Z-DST 248949 (10) ME</t>
  </si>
  <si>
    <t>- LUXOMAT S VANJSKIM SENZ. DIN SRSD1NO, 167375 (1) ME</t>
  </si>
  <si>
    <t>- SAT UKLOPNI DIG.TJEDNI 1CO 16A TSDW1CO 2M 167379 (1) ME</t>
  </si>
  <si>
    <t>- SKLOPKA ZAKRET. 20A, 1-0-2,1P, T0-1-8210/E, 012742  ME</t>
  </si>
  <si>
    <t>- SKLOPKA RASTAVLJAČ 3P 1 250A FH1-3A/F 14364 (1) OEZ</t>
  </si>
  <si>
    <t>- SKLOPKA RASTAVLJAČ 1 250A, 1P, FH1-1A/F, 14362(1) OEZ</t>
  </si>
  <si>
    <t>- TRANSFORMATOR 230/24VAC,160VA,STN0,1(230/24),</t>
  </si>
  <si>
    <t>- SIGNALNA SVJETILJKA, PLOSNATA, CRVENA, LED 24V, MONTAŽA NA VRATA</t>
  </si>
  <si>
    <t>- SIGNALNA SVJETILJKA, PLOSNATA, ZELENA, LED 24V, MONTAŽA NA VRATA</t>
  </si>
  <si>
    <t>IZMJENA NAPAJANJA DEA MREŽA</t>
  </si>
  <si>
    <t>- PREKIDAČ NN 4P  125-160A 50KA NZM2-4-A160, 265860 ME</t>
  </si>
  <si>
    <t>- PREKIDAČ NN 4P  80-100A 150KA NZMH2-4-A100, 265831 ME</t>
  </si>
  <si>
    <t>- KONTAKT POMOĆNI, 1R+1M, STRAŽNJI, M22-KC11 107940 (1) ME</t>
  </si>
  <si>
    <t>- BLOKADA MEHANIČKA ZA  NZM2-XMVR  104543 ME</t>
  </si>
  <si>
    <t>- POGON MOTORNI NZM2-XR208-240AC 230VAC 259832 ME</t>
  </si>
  <si>
    <t>- KONTROLLER AUT.IZMJENE NAPAJANJA NZM-XATS-C96  164330 (1) ME</t>
  </si>
  <si>
    <t>- SKLOPNIK POMOĆNI  2R2M.  DILA-22(230V50HZ) , 276399 (1) ME</t>
  </si>
  <si>
    <t>- BLOKADA MEH. -SKLOPNIKA  20A, DILM12-XMV, 281196 (1) ME</t>
  </si>
  <si>
    <t>- MASKA ZAŠTITNA ZA NZM2, NZM2-XAVPR. 266677 ME</t>
  </si>
  <si>
    <t>- STEZALJKA TUNELSKA 4P 1X16-185, NZM2-4-XKA 271458 (1) ME</t>
  </si>
  <si>
    <t>- KUĆIŠTE CILIN. OSIGURAČA 3P+N 10X38, TIP: C10-SLS/32/3N (2)</t>
  </si>
  <si>
    <t>- OSIGURAČ CILIN.  6A GG 10X38 120KA/500V  40750 (20) OEZ</t>
  </si>
  <si>
    <t>- RELEJ PROG. NAPAJANJE 24VDC/1.25A, EASY400-POW. 212319 ME</t>
  </si>
  <si>
    <t>AGREGATSKI DIO</t>
  </si>
  <si>
    <t>- OSIGURAČ 3P C   16A 10 KA PL7-C16/3 263409  (4) ME</t>
  </si>
  <si>
    <t>- OKIDAČ  DALJINSKI, ZP-ASA/230, ZA ZP-A,PL6,PL7,248439 (1) ME</t>
  </si>
  <si>
    <t>KOMPENZACIJA</t>
  </si>
  <si>
    <t>- SKLOPKA RASTAVLJAČ 3P MP 1 250A LTS-250/1/3  269140 (1) ME</t>
  </si>
  <si>
    <t>- OSIGURAČ NVO 1 224A, PNA1 224A GG,  40441 (3) OEZ</t>
  </si>
  <si>
    <t>- KUĆIŠTE CILIN. OSIGURAČA 3P 14X51, TIP: VLC14-3P (4) ME</t>
  </si>
  <si>
    <t>- OSIGURAČ CILIN. 25A GG 14X51 120KA/500V 112175 (10) ME</t>
  </si>
  <si>
    <t>- OSIGURAČ CILIN. 50A GG 14X51 120KA/500V 112178 (10) ME</t>
  </si>
  <si>
    <t>- SKLOPNIK KONDENZAT.ZA 12.5 KVAR 315.99.1143 DUCATI</t>
  </si>
  <si>
    <t>- SKLOPNIK KONDENZAT.ZA 20 KVAR 315.99.1142 DUCATI</t>
  </si>
  <si>
    <t>- KONDEN.ENERG.CILIN.10KVAR 400V MOD.XD DUCATI 416.46.1100</t>
  </si>
  <si>
    <t>- KONDEN.ENERG.CILIN.20KVAR 400V MOD.XD DUCATI 416.46.1260</t>
  </si>
  <si>
    <t>- REGULATOR FAKTORA SNAGE 7 STUP.REGO-7 DUCATI 415.98.7040</t>
  </si>
  <si>
    <t>- SKLOPKA ZAKRET. 20A, 0-1, 3P, T0-2-1/E-RT, 011082 (1)  ME</t>
  </si>
  <si>
    <t>- VENTILATOR ZA ORMARE LV300, 177X177, 115M3/H, GE 818141</t>
  </si>
  <si>
    <t>- FILTER ISPUŠNI ZA ORMARE GV300, 90M3/H, GE 818145</t>
  </si>
  <si>
    <t>- TERMOSTAT 0°-60°C VENTIL. 1R KTS 818081 GE/AEG</t>
  </si>
  <si>
    <t>-REDNE STEZALJKE RAZNIH PRESIJEKA</t>
  </si>
  <si>
    <t>-SITNOSPOJNI PRIBOR</t>
  </si>
  <si>
    <t>postavljanje oznaka elemenata razdjelnice sukladno oznakama na jednopolnoj shemi, plastični kanali i spojni materijal, vodiči za ožičenje glavnih i pomoćnih strujnih krugova, izolacijske ploče i pregrade, natpis upozorenja o prisutnosti napona, vrsti primjenjene zaštite od previsokog napona dodira i naziva razdjelnice, jednopolna shema zaštićena plastičnom folijom, uputstva za davanje prve pomoći u slučaju udara struje, provjera ispravnosti ugradnje i ispitivanje funkcionalnosti.</t>
  </si>
  <si>
    <r>
      <t xml:space="preserve">Dobava, montaža  i spajanje razdjelnice </t>
    </r>
    <r>
      <rPr>
        <b/>
        <sz val="10"/>
        <rFont val="Arial CE"/>
        <family val="2"/>
        <charset val="238"/>
      </rPr>
      <t>RP.1</t>
    </r>
    <r>
      <rPr>
        <sz val="10"/>
        <rFont val="Arial CE"/>
        <family val="2"/>
        <charset val="238"/>
      </rPr>
      <t xml:space="preserve">  izrađene kao nadgradni zidni ormar, zaštite IP30,  dimenzija cca 800x1060x250 mm. Ormar je izrađen od plastificiranog lima. Razdjelnik je opremljen bravicama na vratima, nosačem za jednopolnu shemu. Ormar se sastoji od sljedećih elemenata (proizvođač EATON ili jednakovrijedan):</t>
    </r>
  </si>
  <si>
    <t>- ORMAR LIM. MOD. DISTR. N/Ž, BP-O-800/10-C-W, 6/210  IP30, ME</t>
  </si>
  <si>
    <t>- BRAVICA S KLJUČEM ZA ORMAR  BP-O, TIP: BPZ-LOCK,102467 (1)</t>
  </si>
  <si>
    <t>- DŽEP ZA DOKUMENTACIJU, LAB-BAG_A4 107913 (1) ME</t>
  </si>
  <si>
    <t>- PREKIDAČ NN 3P   63  50-63A 36KA, LZMC1-A63-I, 111893  ME</t>
  </si>
  <si>
    <t>- ODVODNIK PRENAPONA KL.C 3P+N TN-S 3X20KA SPCT2-280-3+NPE (1)</t>
  </si>
  <si>
    <t>- OSIGURAČ 3P C   50A 10 KA PL7-C50/3 263414  (4) ME</t>
  </si>
  <si>
    <t>- RELEJ IMPULS.  16A 230V AC 1R, Z-S230/S  265262 (2) ME</t>
  </si>
  <si>
    <t>- SABIR. 004884 RAZV.MOD.BLOK 4P 100A 5x10+2x25mm2 (10)</t>
  </si>
  <si>
    <t>- POKLOPAC SLJEPOG MOD. 45MM/1M  BIJELI  NBP-1000-W  101666 (1</t>
  </si>
  <si>
    <r>
      <t xml:space="preserve">Dobava, montaža  i spajanje razdjelnice </t>
    </r>
    <r>
      <rPr>
        <b/>
        <sz val="10"/>
        <rFont val="Arial CE"/>
        <family val="2"/>
        <charset val="238"/>
      </rPr>
      <t>RP.2</t>
    </r>
    <r>
      <rPr>
        <sz val="10"/>
        <rFont val="Arial CE"/>
        <family val="2"/>
        <charset val="238"/>
      </rPr>
      <t xml:space="preserve">  izrađene kao zidni  ugradni ormarić, zaštite IP30,  dimenzija cca 920x588x136 mm. Ormar je izrađen od plastificiranog lima. Razdjelnik je opremljen bravicama na vratima, nosačem za jednopolnu shemu. Ormar se sastoji od sljedećih elemenata (proizvođač EATON ili jednakovrijedan):</t>
    </r>
  </si>
  <si>
    <t>- ORMAR LIM. MOD.P/Ž, BF-U-5/120-C,920X588X136 IP30, 283050 ME</t>
  </si>
  <si>
    <t>- BRAVICA S KLJUČEM ZA ORMAR  BF-U, TIP: LOCK-KLV, 178930 ME</t>
  </si>
  <si>
    <t>- OSIGURAČ 3P C   40A 10 KA PL7-C40/3 263413  (4) ME</t>
  </si>
  <si>
    <r>
      <t xml:space="preserve">Dobava, montaža  i spajanje razdjelnice </t>
    </r>
    <r>
      <rPr>
        <b/>
        <sz val="10"/>
        <rFont val="Arial CE"/>
        <family val="2"/>
        <charset val="238"/>
      </rPr>
      <t>R1.1</t>
    </r>
    <r>
      <rPr>
        <sz val="10"/>
        <rFont val="Arial CE"/>
        <family val="2"/>
        <charset val="238"/>
      </rPr>
      <t xml:space="preserve">  izrađene kao zidni  ugradni ormarić, zaštite IP30,  dimenzija cca 1070x750x136 mm. Ormar je izrađen od plastificiranog lima. Razdjelnik je opremljen bravicama na vratima, nosačem za jednopolnu shemu. Ormar se sastoji od sljedećih elemenata (proizvođač EATON ili jednakovrijedan):</t>
    </r>
  </si>
  <si>
    <t>- ORMAR LIM. MOD.P/Ž, BF-U-6/198-C,1070X750X136 IP30, 103099ME</t>
  </si>
  <si>
    <r>
      <t xml:space="preserve">Dobava, montaža  i spajanje razdjelnice </t>
    </r>
    <r>
      <rPr>
        <b/>
        <sz val="10"/>
        <rFont val="Arial CE"/>
        <family val="2"/>
        <charset val="238"/>
      </rPr>
      <t>R1.2</t>
    </r>
    <r>
      <rPr>
        <sz val="10"/>
        <rFont val="Arial CE"/>
        <family val="2"/>
        <charset val="238"/>
      </rPr>
      <t xml:space="preserve">  izrađene kao zidni  ugradni ormarić, zaštite IP30,  dimenzija cca 920x588x136 mm. Ormar je izrađen od plastificiranog lima. Razdjelnik je opremljen bravicama na vratima, nosačem za jednopolnu shemu. Ormar se sastoji od sljedećih elemenata (proizvođač EATON ili jednakovrijedan):</t>
    </r>
  </si>
  <si>
    <r>
      <rPr>
        <b/>
        <sz val="8"/>
        <rFont val="Arial CE"/>
        <charset val="238"/>
      </rPr>
      <t xml:space="preserve">- </t>
    </r>
    <r>
      <rPr>
        <sz val="8"/>
        <rFont val="Arial CE"/>
        <family val="2"/>
        <charset val="238"/>
      </rPr>
      <t>DŽEP ZA DOKUMENTACIJU, LAB-BAG_A4 107913 (1) ME</t>
    </r>
  </si>
  <si>
    <r>
      <rPr>
        <b/>
        <sz val="8"/>
        <rFont val="Arial CE"/>
        <charset val="238"/>
      </rPr>
      <t xml:space="preserve">- </t>
    </r>
    <r>
      <rPr>
        <sz val="8"/>
        <rFont val="Arial CE"/>
        <family val="2"/>
        <charset val="238"/>
      </rPr>
      <t>SKLOPKA FID  4P  40/0,03A , PF6-40/4/003,  286508 (1) ME</t>
    </r>
  </si>
  <si>
    <r>
      <t xml:space="preserve">Dobava, montaža  i spajanje razdjelnice </t>
    </r>
    <r>
      <rPr>
        <b/>
        <sz val="10"/>
        <rFont val="Arial CE"/>
        <family val="2"/>
        <charset val="238"/>
      </rPr>
      <t>R2.1</t>
    </r>
    <r>
      <rPr>
        <sz val="10"/>
        <rFont val="Arial CE"/>
        <family val="2"/>
        <charset val="238"/>
      </rPr>
      <t xml:space="preserve">  izrađene kao zidni  ugradni ormarić, zaštite IP30,  dimenzija cca 1070x750x136 mm. Ormar je izrađen od plastificiranog lima. Razdjelnik je opremljen bravicama na vratima, nosačem za jednopolnu shemu. Ormar se sastoji od sljedećih elemenata (proizvođač EATON ili jednakovrijedan):</t>
    </r>
  </si>
  <si>
    <r>
      <rPr>
        <b/>
        <sz val="8"/>
        <rFont val="Arial CE"/>
        <charset val="238"/>
      </rPr>
      <t xml:space="preserve">- </t>
    </r>
    <r>
      <rPr>
        <sz val="8"/>
        <rFont val="Arial CE"/>
        <family val="2"/>
        <charset val="238"/>
      </rPr>
      <t>OSIGURAČ 1P B   10A 10 kA PL7-B10/1 262674  (12) ME</t>
    </r>
  </si>
  <si>
    <t>- TERMOSTAT DIN  330 (-10-+10C) 16A Sa senz. DEVI</t>
  </si>
  <si>
    <r>
      <t xml:space="preserve">Dobava, montaža  i spajanje razdjelnice </t>
    </r>
    <r>
      <rPr>
        <b/>
        <sz val="10"/>
        <rFont val="Arial CE"/>
        <family val="2"/>
        <charset val="238"/>
      </rPr>
      <t>R2.2</t>
    </r>
    <r>
      <rPr>
        <sz val="10"/>
        <rFont val="Arial CE"/>
        <family val="2"/>
        <charset val="238"/>
      </rPr>
      <t xml:space="preserve">  izrađene kao zidni  ugradni ormarić, zaštite IP30,  dimenzija cca 1070x558x136 mm. Ormar je izrađen od plastificiranog lima. Razdjelnik je opremljen bravicama na vratima, nosačem za jednopolnu shemu. Ormar se sastoji od sljedećih elemenata (proizvođač EATON ili jednakovrijedan):</t>
    </r>
  </si>
  <si>
    <t>- ORMAR LIM. MOD.P/Ž, BF-U-6/144-C,1070X588X136 IP30, 283051ME</t>
  </si>
  <si>
    <r>
      <t xml:space="preserve">Dobava, montaža  i spajanje razdjelnice </t>
    </r>
    <r>
      <rPr>
        <b/>
        <sz val="10"/>
        <rFont val="Arial CE"/>
        <family val="2"/>
        <charset val="238"/>
      </rPr>
      <t>R3.2</t>
    </r>
    <r>
      <rPr>
        <sz val="10"/>
        <rFont val="Arial CE"/>
        <family val="2"/>
        <charset val="238"/>
      </rPr>
      <t xml:space="preserve">  izrađene kao zidni  ugradni ormarić, zaštite IP30,  dimenzija cca 920x558x136 mm. Ormar je izrađen od plastificiranog lima. Razdjelnik je opremljen bravicama na vratima, nosačem za jednopolnu shemu. Ormar se sastoji od sljedećih elemenata (proizvođač EATON ili jednakovrijedan):</t>
    </r>
  </si>
  <si>
    <r>
      <t xml:space="preserve">Dobava, ugradnja i spajanje razdjelnice </t>
    </r>
    <r>
      <rPr>
        <b/>
        <sz val="10"/>
        <rFont val="Arial CE"/>
        <charset val="238"/>
      </rPr>
      <t>R.KOT</t>
    </r>
    <r>
      <rPr>
        <sz val="10"/>
        <rFont val="Arial CE"/>
        <family val="2"/>
        <charset val="238"/>
      </rPr>
      <t>, izrađene kao  nadgradni (zidni) ormar, zaštite IP44,  dimenzija cca 1200x800x300 mm. Ormar je izrađen od plastificiranog lima. Oznaku razdjelnika kao i natpise na vratima izvesti na graviranim pločicama. Razdjelnik je opremljen bravicama na vratima, nosačem za jednopolnu shemu.
Ormar se sastoji od sljedećih elemenata (proizvođač EATON ili jednakovrijedan):</t>
    </r>
  </si>
  <si>
    <t>- ORMAR LIMENI NP WALL  1200X800X300, NP66-1208030 44066 OEZ</t>
  </si>
  <si>
    <t>- BRAVICA ZA  NP WALL  , PD-N-URZ 18957 (1) OEZ</t>
  </si>
  <si>
    <t>- SKLOPKA FID  4P  40/0,3A , PF6-40/4/03,  286510 (1) ME</t>
  </si>
  <si>
    <t>- SKLOPKA FID 4P 40/0,3A ,PF7-40/4/03-A, 263613 (1) ME</t>
  </si>
  <si>
    <t>- TRANSFORMATOR 230/24VAC,100VA,STN0,1(230/24), 204941 ME</t>
  </si>
  <si>
    <t>- SKLOPKA ZAKRET. 20A, 1-0-2, 1P,DIN  T0-1-8210/IVS, 74440 (1)</t>
  </si>
  <si>
    <t>komplet</t>
  </si>
  <si>
    <t>Cijena za svaku stavku troškovnika mora obuhvatiti dobavu, montažu i spajanje, te dovođenje u stanje potpune funkcionalnosti. U cijenu također ukalkulirati sav potreban  spojni, montažni i ostali materijal. Primijeniti najnovije važeće propise i hrvatske norme za pojedine vrste instalacije.
Oprema je kao tipovi navedeni u troškovniku.</t>
  </si>
  <si>
    <t>četveropolni zaštitni uređaj diferencijalne struje greške (ZUDS), 40 A, 30 mA</t>
  </si>
  <si>
    <t>automatski instalacijski osigurač 16 A, 1p</t>
  </si>
  <si>
    <t>automatski instalacijski osigurač 16 A, 3p</t>
  </si>
  <si>
    <t>peteropolna ugradbena industrijska priključnica 
16 A,400 V, 3P+N+PE</t>
  </si>
  <si>
    <t>tropolna ugradbena šuko priključnica 16 A, 230 V, 2P+PE</t>
  </si>
  <si>
    <t>Kutija za zid</t>
  </si>
  <si>
    <t>Nosivi okvir</t>
  </si>
  <si>
    <t>Ukrasni okvir</t>
  </si>
  <si>
    <t>Utičnice, 2 modula</t>
  </si>
  <si>
    <t>Utičnice, 2 modula (zelena)</t>
  </si>
  <si>
    <t xml:space="preserve">Utičnice s poklopcem IP44, 2 modula </t>
  </si>
  <si>
    <t xml:space="preserve">Utičnice s poklopcem, 2 modula </t>
  </si>
  <si>
    <t xml:space="preserve">Kom. utičnica RJ45 Cat. 6 , 1 modul </t>
  </si>
  <si>
    <t xml:space="preserve">Slijepi modul , 1 modul </t>
  </si>
  <si>
    <t xml:space="preserve">Utičnica, 2 modula </t>
  </si>
  <si>
    <t xml:space="preserve">Kom. Utičnica RJ45 Cat. 6, 1 modul </t>
  </si>
  <si>
    <t xml:space="preserve">Utičnica , 2 modula </t>
  </si>
  <si>
    <t xml:space="preserve">Utičnica , 1 modul </t>
  </si>
  <si>
    <t xml:space="preserve">Utičnica s poklopcem , 2 modula </t>
  </si>
  <si>
    <t>Dobava, ugradnja na zid i spajanje dvopolne priključnice 16 A, 230 V, 2P+PE, u plastičnom kućištu s poklopcem, prema važećim standardima.</t>
  </si>
  <si>
    <r>
      <t xml:space="preserve">Dobava, ugradnja na zid i spajanje dvopolne priključnice 16 A, </t>
    </r>
    <r>
      <rPr>
        <b/>
        <sz val="10"/>
        <rFont val="Arial"/>
        <family val="2"/>
        <charset val="238"/>
      </rPr>
      <t>24 V</t>
    </r>
    <r>
      <rPr>
        <sz val="10"/>
        <rFont val="Arial"/>
        <family val="2"/>
        <charset val="238"/>
      </rPr>
      <t>, 2P+PE, u plastičnom kućištu s poklopcem, prema važećim standardima.</t>
    </r>
  </si>
  <si>
    <t>Dobava, ugradnja na zid i spajanje peteropolne priključnice 16 A, 400 V, 5P, s poklopcem u plastičnom kućištu, prema važećim standardima.</t>
  </si>
  <si>
    <t>Dobava, ugradnja u zid i spajanje peteropolne priključnice 16 A, 400 V, 5P, s poklopcem u plastičnom kućištu, prema važećim standardima.</t>
  </si>
  <si>
    <t>Dobava, zajedno s ugradnom kutijom, ugradnja na zid i spajanje jednostruke komunikacijske priključnice, 1xRJ45,cat.6, prema važećim standardima.</t>
  </si>
  <si>
    <t>Dobava, ugradnja na zid i spajanje dvostruke komunikacijske priključnice, 2xRJ45,cat.6, u plastičnom kućištu, prema važećim standardima.</t>
  </si>
  <si>
    <t>Dobava, ugradnja u parapetni kanal i spajanje dvostruke komunikacijske priključnice, 2xRJ45,cat.6, u plastičnom kućištu, prema važećim standardima.</t>
  </si>
  <si>
    <t>Dobava, montaža i spajanja ručnog isključnog tipkala u crvenoj boji s natpisom "ISKLJUČENJE GLAVNE SKLOPKE", IP44</t>
  </si>
  <si>
    <t>Dobava, montaža i spajanja ručnog isključnog tipkala u crvenoj boji s natpisom "ISKLJUČENJE  SKLOPKE KOTLOVNICE", IP44</t>
  </si>
  <si>
    <r>
      <t xml:space="preserve">Dobava, montaža i spajanja ručnog isključnog tipkala u </t>
    </r>
    <r>
      <rPr>
        <b/>
        <sz val="10"/>
        <rFont val="Arial"/>
        <family val="2"/>
        <charset val="238"/>
      </rPr>
      <t>zelenoj</t>
    </r>
    <r>
      <rPr>
        <sz val="10"/>
        <rFont val="Arial"/>
        <family val="2"/>
        <charset val="238"/>
      </rPr>
      <t xml:space="preserve"> boji s natpisom "ISKLJUČENJE  AGREGATA", IP44</t>
    </r>
  </si>
  <si>
    <t xml:space="preserve">Dobava kabel kanala od perforiranog pocinčanog lima sa svim potrebnim priborom i materijalom za konzolnu montažu na zid pomoću konzola maksimalni razmak između konzola je 1,5 m. </t>
  </si>
  <si>
    <t>PK 300</t>
  </si>
  <si>
    <t xml:space="preserve">Dobava kabel kanala od perforiranog pocinčanog lima sa svim potrebnim priborom i materijalom za konzolnu ili ovjesnu montažu na zid, strop i ugradnja. Predviđeno je da se 90% trasa kabelskih polica montira na strop ovjesno, prosječne visine montaže 1 m, 10% na zid pomoću konzola maksimalni razmak između konzola je 1,5 m. </t>
  </si>
  <si>
    <t>PK 200</t>
  </si>
  <si>
    <t xml:space="preserve">Dobava kabel kanala od perforiranog pocinčanog lima zajedno s poklopcem i svim potrebnim priborom i materijalom za podnu montažu na sika krov i ugradnja. Maksimalni razmak između podnih nosača za sika krov 1 m  </t>
  </si>
  <si>
    <t>PK 200 vatrootporna trasa</t>
  </si>
  <si>
    <t xml:space="preserve">Dobava kabel kanala od perforiranog pocinčanog lima sa svim potrebnim priborom i materijalom za ovjesnu montažu na strop pomoću konzola, prosječna visina montaže 1 m maksimalni razmak između konzola je 1,5 m. </t>
  </si>
  <si>
    <t>PK 100</t>
  </si>
  <si>
    <t>Poklopac za kabel kanal od  perforiranog pocinčanog lima širine 100 mm</t>
  </si>
  <si>
    <t>energetska utičnica 16A, 230V</t>
  </si>
  <si>
    <t>komunikacijsku utičnica RJ45 Cat. 6</t>
  </si>
  <si>
    <t>u cijenu uključiti osnovu podne kutije, prihvatni lim, ugradni ovir s poklopcem, ugradnu kutiju, pokrovnu pločicu, nosač pločica za kom. utičnicu… sve do pune funkcionalnosti</t>
  </si>
  <si>
    <t>energetska utičnica 16A, 230V (zelena)</t>
  </si>
  <si>
    <t>Dobava, montaža i spajanje podžbukne kutije sa sabirnicom za izjednačavanje potencijala.</t>
  </si>
  <si>
    <t>Dobava i polaganje cijevi u zid od opeke. U cijenu uključiti i izradu utora za polaganje cijevi.</t>
  </si>
  <si>
    <t>Instalacijska savitljiva cijev d 20 mm.</t>
  </si>
  <si>
    <t>Instalacijska savitljiva cijev d 32 mm.</t>
  </si>
  <si>
    <t>Instalacijska savitljiva cijev d 40 mm.</t>
  </si>
  <si>
    <t xml:space="preserve">Dobava i polaganje DWP cijevi d 50 mm </t>
  </si>
  <si>
    <t>Dobava i polaganje cijevi nadžbukno na zid/lim. Uračunato montažni i spojni pribor.</t>
  </si>
  <si>
    <t>Tvrda PNT cijev 20mm</t>
  </si>
  <si>
    <t>Kaoflex cijev 20mm</t>
  </si>
  <si>
    <t>Kaoflex cijev 32mm</t>
  </si>
  <si>
    <t>Dobava vodova i kabela, polaganje po već pripremljenim trasama ili elementima razvoda i spajanje.</t>
  </si>
  <si>
    <r>
      <t>P/F 6 mm</t>
    </r>
    <r>
      <rPr>
        <vertAlign val="superscript"/>
        <sz val="10"/>
        <rFont val="Arial"/>
        <family val="2"/>
        <charset val="238"/>
      </rPr>
      <t>2</t>
    </r>
    <r>
      <rPr>
        <sz val="10"/>
        <rFont val="Arial"/>
        <family val="2"/>
        <charset val="238"/>
      </rPr>
      <t xml:space="preserve"> </t>
    </r>
  </si>
  <si>
    <r>
      <t>P/F 16 mm</t>
    </r>
    <r>
      <rPr>
        <vertAlign val="superscript"/>
        <sz val="10"/>
        <rFont val="Arial"/>
        <family val="2"/>
        <charset val="238"/>
      </rPr>
      <t>2</t>
    </r>
    <r>
      <rPr>
        <sz val="10"/>
        <rFont val="Arial"/>
        <family val="2"/>
        <charset val="238"/>
      </rPr>
      <t xml:space="preserve"> </t>
    </r>
  </si>
  <si>
    <r>
      <t>P/F 4x1x120mm</t>
    </r>
    <r>
      <rPr>
        <vertAlign val="superscript"/>
        <sz val="10"/>
        <rFont val="Arial"/>
        <family val="2"/>
        <charset val="238"/>
      </rPr>
      <t>2</t>
    </r>
    <r>
      <rPr>
        <sz val="10"/>
        <rFont val="Arial"/>
        <family val="2"/>
        <charset val="238"/>
      </rPr>
      <t xml:space="preserve"> </t>
    </r>
  </si>
  <si>
    <r>
      <t>NYM-J 3x1,5 mm</t>
    </r>
    <r>
      <rPr>
        <vertAlign val="superscript"/>
        <sz val="10"/>
        <rFont val="Arial"/>
        <family val="2"/>
        <charset val="238"/>
      </rPr>
      <t>2</t>
    </r>
    <r>
      <rPr>
        <sz val="10"/>
        <rFont val="Arial"/>
        <family val="2"/>
        <charset val="238"/>
      </rPr>
      <t xml:space="preserve"> </t>
    </r>
  </si>
  <si>
    <r>
      <t>NYM-J 5x1,5 mm</t>
    </r>
    <r>
      <rPr>
        <vertAlign val="superscript"/>
        <sz val="10"/>
        <rFont val="Arial"/>
        <family val="2"/>
        <charset val="238"/>
      </rPr>
      <t>2</t>
    </r>
    <r>
      <rPr>
        <sz val="10"/>
        <rFont val="Arial"/>
        <family val="2"/>
        <charset val="238"/>
      </rPr>
      <t xml:space="preserve"> </t>
    </r>
  </si>
  <si>
    <r>
      <t>NYM-J 2x2,5 mm</t>
    </r>
    <r>
      <rPr>
        <vertAlign val="superscript"/>
        <sz val="10"/>
        <rFont val="Arial"/>
        <family val="2"/>
        <charset val="238"/>
      </rPr>
      <t>2</t>
    </r>
    <r>
      <rPr>
        <sz val="10"/>
        <rFont val="Arial"/>
        <family val="2"/>
        <charset val="238"/>
      </rPr>
      <t xml:space="preserve"> </t>
    </r>
  </si>
  <si>
    <r>
      <t>NYM-J 3x2,5 mm</t>
    </r>
    <r>
      <rPr>
        <vertAlign val="superscript"/>
        <sz val="10"/>
        <rFont val="Arial"/>
        <family val="2"/>
        <charset val="238"/>
      </rPr>
      <t>2</t>
    </r>
    <r>
      <rPr>
        <sz val="10"/>
        <rFont val="Arial"/>
        <family val="2"/>
        <charset val="238"/>
      </rPr>
      <t xml:space="preserve"> </t>
    </r>
  </si>
  <si>
    <r>
      <t>NYM-J 5x2,5 mm</t>
    </r>
    <r>
      <rPr>
        <vertAlign val="superscript"/>
        <sz val="10"/>
        <rFont val="Arial"/>
        <family val="2"/>
        <charset val="238"/>
      </rPr>
      <t>2</t>
    </r>
    <r>
      <rPr>
        <sz val="10"/>
        <rFont val="Arial"/>
        <family val="2"/>
        <charset val="238"/>
      </rPr>
      <t xml:space="preserve"> </t>
    </r>
  </si>
  <si>
    <r>
      <t>NYM-J 5x6 mm</t>
    </r>
    <r>
      <rPr>
        <vertAlign val="superscript"/>
        <sz val="10"/>
        <rFont val="Arial"/>
        <family val="2"/>
        <charset val="238"/>
      </rPr>
      <t>2</t>
    </r>
    <r>
      <rPr>
        <sz val="10"/>
        <rFont val="Arial"/>
        <family val="2"/>
        <charset val="238"/>
      </rPr>
      <t xml:space="preserve"> </t>
    </r>
  </si>
  <si>
    <r>
      <t>NYM-J 7x2,5 mm</t>
    </r>
    <r>
      <rPr>
        <vertAlign val="superscript"/>
        <sz val="10"/>
        <rFont val="Arial"/>
        <family val="2"/>
        <charset val="238"/>
      </rPr>
      <t>2</t>
    </r>
    <r>
      <rPr>
        <sz val="10"/>
        <rFont val="Arial"/>
        <family val="2"/>
        <charset val="238"/>
      </rPr>
      <t xml:space="preserve"> </t>
    </r>
  </si>
  <si>
    <r>
      <t>NYY-J 5x10 mm</t>
    </r>
    <r>
      <rPr>
        <vertAlign val="superscript"/>
        <sz val="10"/>
        <rFont val="Arial"/>
        <family val="2"/>
        <charset val="238"/>
      </rPr>
      <t>2</t>
    </r>
    <r>
      <rPr>
        <sz val="10"/>
        <rFont val="Arial"/>
        <family val="2"/>
        <charset val="238"/>
      </rPr>
      <t xml:space="preserve"> </t>
    </r>
  </si>
  <si>
    <r>
      <t>NYY-J 5x16 mm</t>
    </r>
    <r>
      <rPr>
        <vertAlign val="superscript"/>
        <sz val="10"/>
        <rFont val="Arial"/>
        <family val="2"/>
        <charset val="238"/>
      </rPr>
      <t>2</t>
    </r>
    <r>
      <rPr>
        <sz val="10"/>
        <rFont val="Arial"/>
        <family val="2"/>
        <charset val="238"/>
      </rPr>
      <t xml:space="preserve"> </t>
    </r>
  </si>
  <si>
    <r>
      <t>NAYY-J 4x95 mm</t>
    </r>
    <r>
      <rPr>
        <vertAlign val="superscript"/>
        <sz val="10"/>
        <rFont val="Arial"/>
        <family val="2"/>
        <charset val="238"/>
      </rPr>
      <t>2</t>
    </r>
    <r>
      <rPr>
        <sz val="10"/>
        <rFont val="Arial"/>
        <family val="2"/>
        <charset val="238"/>
      </rPr>
      <t xml:space="preserve"> </t>
    </r>
  </si>
  <si>
    <r>
      <t>FG7OR 5x10 mm</t>
    </r>
    <r>
      <rPr>
        <vertAlign val="superscript"/>
        <sz val="10"/>
        <rFont val="Arial"/>
        <family val="2"/>
        <charset val="238"/>
      </rPr>
      <t>2</t>
    </r>
    <r>
      <rPr>
        <sz val="10"/>
        <rFont val="Arial"/>
        <family val="2"/>
        <charset val="238"/>
      </rPr>
      <t xml:space="preserve"> </t>
    </r>
  </si>
  <si>
    <t xml:space="preserve">negorivi NHXH FE180/E90 5x10 mm2 </t>
  </si>
  <si>
    <t xml:space="preserve">negorivi NHXH FE180/E90 5x2,5 mm2 </t>
  </si>
  <si>
    <r>
      <t>H05VV 3x1,5mm</t>
    </r>
    <r>
      <rPr>
        <vertAlign val="superscript"/>
        <sz val="10"/>
        <rFont val="Arial"/>
        <family val="2"/>
        <charset val="238"/>
      </rPr>
      <t>2</t>
    </r>
    <r>
      <rPr>
        <sz val="10"/>
        <rFont val="Arial"/>
        <family val="2"/>
        <charset val="238"/>
      </rPr>
      <t xml:space="preserve"> </t>
    </r>
  </si>
  <si>
    <r>
      <t>YSLY-OZ 2x0,75mm</t>
    </r>
    <r>
      <rPr>
        <vertAlign val="superscript"/>
        <sz val="10"/>
        <rFont val="Arial"/>
        <family val="2"/>
        <charset val="238"/>
      </rPr>
      <t>2</t>
    </r>
    <r>
      <rPr>
        <sz val="10"/>
        <rFont val="Arial"/>
        <family val="2"/>
        <charset val="238"/>
      </rPr>
      <t xml:space="preserve"> </t>
    </r>
  </si>
  <si>
    <r>
      <t>YSLY-JZ 5x1,5mm</t>
    </r>
    <r>
      <rPr>
        <vertAlign val="superscript"/>
        <sz val="10"/>
        <rFont val="Arial"/>
        <family val="2"/>
        <charset val="238"/>
      </rPr>
      <t>2</t>
    </r>
    <r>
      <rPr>
        <sz val="10"/>
        <rFont val="Arial"/>
        <family val="2"/>
        <charset val="238"/>
      </rPr>
      <t xml:space="preserve"> </t>
    </r>
  </si>
  <si>
    <r>
      <t>LiYCY 2x0,5mm</t>
    </r>
    <r>
      <rPr>
        <vertAlign val="superscript"/>
        <sz val="10"/>
        <rFont val="Arial"/>
        <family val="2"/>
        <charset val="238"/>
      </rPr>
      <t>2</t>
    </r>
    <r>
      <rPr>
        <sz val="10"/>
        <rFont val="Arial"/>
        <family val="2"/>
        <charset val="238"/>
      </rPr>
      <t xml:space="preserve"> (osjetnici)</t>
    </r>
  </si>
  <si>
    <r>
      <t>LiYCY 5x1,5mm</t>
    </r>
    <r>
      <rPr>
        <vertAlign val="superscript"/>
        <sz val="10"/>
        <rFont val="Arial"/>
        <family val="2"/>
        <charset val="238"/>
      </rPr>
      <t>2</t>
    </r>
    <r>
      <rPr>
        <sz val="10"/>
        <rFont val="Arial"/>
        <family val="2"/>
        <charset val="238"/>
      </rPr>
      <t xml:space="preserve"> (pogon MV)</t>
    </r>
  </si>
  <si>
    <t>J-Y(St)Y 4x2x0,8mm (status crpki)</t>
  </si>
  <si>
    <t>POGONSKA SPAJANJA</t>
  </si>
  <si>
    <t>Dobava potrebnog pribora i spajanje električnog dijela ventilokonvektora, komplet.</t>
  </si>
  <si>
    <t>Dobava potrebnog pribora i spajanje električnog dijela odzračnog ventilatora u WC, komplet.</t>
  </si>
  <si>
    <t>Dobava potrebnog pribora i spajanje električnog dijela komunikacijskog ormara, komplet.</t>
  </si>
  <si>
    <t>Dobava potrebnog pribora i spajanje električnog dijela vatrodojavne centrale, komplet.</t>
  </si>
  <si>
    <t>Dobava potrebnog pribora i spajanje električnog dijela centrale odimljavanja, komplet.</t>
  </si>
  <si>
    <t>Dobava potrebnog pribora i spajanje električnog i upravljačkog dijela rolo vratiju, komplet.</t>
  </si>
  <si>
    <t>Dobava potrebnog pribora i spajanje električnog i upravljačkog dijela ulaznih električnih vratiju, komplet.</t>
  </si>
  <si>
    <t>Dobava potrebnog pribora i spajanje električnog dijela protupožarnih zaklopki (PPZ), komplet</t>
  </si>
  <si>
    <t>Dobava potrebnog pribora i spajanje  automatike plinskog  bojlera, komplet</t>
  </si>
  <si>
    <t>Dobava potrebnog pribora i spajanje  automatike kotlovnice, komplet</t>
  </si>
  <si>
    <t>Dobava potrebnog pribora i spajanje  termostata ventilokonvektora, komplet</t>
  </si>
  <si>
    <t>Dobava potrebnog pribora i spajanje električnog dijela cirkulacijskih pumpi, komplet.</t>
  </si>
  <si>
    <t>Dobava potrebnog pribora i spajanje električnog dijela osjetnika temperature, komplet</t>
  </si>
  <si>
    <t>Dobava potrebnog pribora i spajanje električnog dijela električnih ventila, komplet</t>
  </si>
  <si>
    <t>Dobava potrebnog pribora i spajanje električnog dijela komandnog ormara dizala, komplet</t>
  </si>
  <si>
    <t>Dobava potrebnog pribora i spajanje električnog dijela upravljačkog ormara klima komore, komplet</t>
  </si>
  <si>
    <t>Dobava potrebnog pribora i spajanje  punjača električnih vozila, komplet</t>
  </si>
  <si>
    <t>Dobava potrebnog pribora i spajanje  upravljačkog ormara hidrostanice, komplet</t>
  </si>
  <si>
    <t>Dobava potrebnog pribora i spajanje električnog dijela rashladnika, komplet</t>
  </si>
  <si>
    <t>Dobava potrebnog pribora i spajanje električnog dijela električne rampe, komplet.</t>
  </si>
  <si>
    <t>Dobava potrebnog pribora i spajanje električnog dijela unutarnjih i vanjskih klima jedinica, komplet</t>
  </si>
  <si>
    <t>Dobava potrebnog pribora i spajanje električnog dijela električne ograde, komplet</t>
  </si>
  <si>
    <t>Dobava potrebnog pribora i spajanje električnog dijela razglasne centrale, komplet</t>
  </si>
  <si>
    <t>Dobava potrebnog pribora i spajanje električnog dijela komandnog ormara dizala prepumpne stanice, komplet</t>
  </si>
  <si>
    <t>Izrada spoja uzemljenja za antistatički pod, komplet</t>
  </si>
  <si>
    <t>Izrada spoja uzemljenja u WC, komplet</t>
  </si>
  <si>
    <t>Dobava potrebnog pribora i spajanje električnog dijela uređaja za povećanje hidrantskog pritiska (5x2,5 mm2), komplet</t>
  </si>
  <si>
    <t>Dobava potrebnog pribora i spajanje električnog dijela tehnološke opreme (EP, 5x2,5 mm2), komplet</t>
  </si>
  <si>
    <t>Dobava potrebnog pribora i spajanje električnog dijela tehnološke opreme (EP, 3x2,5 mm2), komplet</t>
  </si>
  <si>
    <t>Ostali sitnospojni nespecificirani materijal, kao tipli i vijci, vezice, izolir trake, gips, Wago spojnice itd.</t>
  </si>
  <si>
    <t>Provjera ispravnosti montaže svih elemenata instalacije, provjera funkcionalnosti, provjera djelovanja zaštite od kratkog spoja, pribavljanje dokaza o kvaliteti izvedenih radova na instalaciji, probno puštanje u rad i primopredaja.</t>
  </si>
  <si>
    <t>PROTUPOŽARNO BRTVLJENJE</t>
  </si>
  <si>
    <t>Dobava protupožarnog kita i brtvljenje otvora oko kabelske police koji je položen između dvije protupožarne zone oko PK 200, dimenzija cca 250x200mm</t>
  </si>
  <si>
    <t>Dobava protupožarnog kita i brtvljenje otvora oko kabelske police koji je položen između dvije protupožarne zone oko PK 300, dimenzija cca 350x200mm</t>
  </si>
  <si>
    <t>Dobava protupožarnog kita i brtvljenje otvora  između dvije protupožarne zone dimenzija cca 200x700mm</t>
  </si>
  <si>
    <t xml:space="preserve">Dobava protupožarnog kita i brtvljenje otvora oko manjih kabela koji je položen između dvije protupožarne zone </t>
  </si>
  <si>
    <t>KOMUNIKACIJSKI SUSTAV</t>
  </si>
  <si>
    <t>NAPOMENE:</t>
  </si>
  <si>
    <t>1. Informatičku aktivnu opremu, telefonsku centralu (tel. aparate) dobavit će investitor, a u komunikacijksim ormarima je predviđen rezervni prostor.</t>
  </si>
  <si>
    <t>2. Stranice KO ormara moraju biti demontažne, a također se mora osigurati i odvođenje topline iz ormara. Do ormara ostaviti slobodno mjesto za montažu  telefonske centrale.</t>
  </si>
  <si>
    <t xml:space="preserve">3. Sve panele propisno obilježiti usaglašenim oznakama s priključnicama, a kabele voditi u kanalima za za vertikalno vođenje i horizontalnim vodilicama. </t>
  </si>
  <si>
    <t>ventilatorska jedinica 19", 4 ventilatora, s termostatom</t>
  </si>
  <si>
    <t>svjetlovodni razdjelnik 16 portni, 12niti, multimod</t>
  </si>
  <si>
    <t>vodilica kabela, visine 1U</t>
  </si>
  <si>
    <t>vodilica kabela - vertikalna</t>
  </si>
  <si>
    <t>ISDN patch panel 25 porta 1U</t>
  </si>
  <si>
    <t>patch panel 24 porta, cat. 6,  1U</t>
  </si>
  <si>
    <t>preklopnik 24 portni, UTP cat. 6, PoE sa napajanjem tip kao Cisco</t>
  </si>
  <si>
    <t>napojna letva, 7x 230 V</t>
  </si>
  <si>
    <t>sabirnica za uzemljenje</t>
  </si>
  <si>
    <t>polica 19" 800 mm, 1/2U, 50kg</t>
  </si>
  <si>
    <t>svjetlovodni razdjelnik 16 portni, 4niti, multimod</t>
  </si>
  <si>
    <t>ventilatorska jedinica 19", 2 ventilatora, s termostatom</t>
  </si>
  <si>
    <t>polica 19" 300 mm, 1/2U, 50kg</t>
  </si>
  <si>
    <t xml:space="preserve">Dobava potrebnog pribora i spajanje optičkih kabela 
- dolaz 12niti, multimode - 1 točka
- dolaz 4 niti, multimode - 10 točaka 
- u cijenu uključiti  SC/SC - adaptere, SC - MM - konektore, Patch kabele LC/SC MM duplex 50/125  </t>
  </si>
  <si>
    <t>Dobava, ugradnja i spajanje prenaponske zaštite na dovodne telefonske parice u komunikacijskom ormaru KO1. U cijenu uključiti šinu za montažu i dva seta odvodnika prenapona za po 10 parica svaki; osnovna prenaponska zaštita na svakoj parici (kao tip: OBO LSA-B-MAG ili jednakovrijedno).</t>
  </si>
  <si>
    <t>Dobava spojnih kabela za povezivanje prespojnih panela.</t>
  </si>
  <si>
    <t>Komunikacijski spojni kabel za prijenos podataka i govora , dužine 2 m, UTP kat. 6, oklopljen, 
RJ45-RJ45, 8-žilni,1:1, LAN-patch kabel.</t>
  </si>
  <si>
    <t>Mjerenje tk linija  cat.6 i izrada izvještaja</t>
  </si>
  <si>
    <t xml:space="preserve">Mjerenja optike i izrada izvještaja </t>
  </si>
  <si>
    <t>Dobava, montaža i spajanje WIFI antene (pristupne točke) WIFI 802.11ac, PoE, dimenzija fi175x43mm, tip kao UAP-AC-LR, UniFi</t>
  </si>
  <si>
    <t>kabel U/FTP 4x2x0,6mm, cat. 6</t>
  </si>
  <si>
    <t xml:space="preserve">optičkog kabela 4 vlakna 50/125, multimod, Loose tube, LEV1 </t>
  </si>
  <si>
    <t>Dobava potrebnih oznaka i pribora i označavanje svih elemenata komunikacijskog sustava, prema blok shemi.</t>
  </si>
  <si>
    <t>ANTENSKI SUSTAV</t>
  </si>
  <si>
    <t>Dobava, montaža i spajanje antenskog pojačala za pojačavanje FM signala, zajedno sa spojnim priborom.</t>
  </si>
  <si>
    <t>Dobava, montaža i spajanje antenskog kompleta za prijem radio signala. Komplet se sastoji od:
- FM antene (1kom)
- zidni nosač antena, stup l =2m, pocinčan
- spojni i montažni pribor</t>
  </si>
  <si>
    <t xml:space="preserve">Ispitivanje i mjerenje nivoa signala za 1 priključno mjesta, te izdavanje atesta od nadležne organizacije. </t>
  </si>
  <si>
    <t>Provjera ispravnosti montaže i ispitivanje funkcionalnosti antenskog sustava, izdavanje ispitnog protokola o ispravnosti i funkcionalnosti, pribavljanje garantnih i atestnih listova te primopredaja.</t>
  </si>
  <si>
    <r>
      <rPr>
        <b/>
        <sz val="10"/>
        <rFont val="Arial"/>
        <family val="2"/>
        <charset val="238"/>
      </rPr>
      <t>Napomena:</t>
    </r>
    <r>
      <rPr>
        <sz val="10"/>
        <rFont val="Arial"/>
        <family val="2"/>
        <charset val="238"/>
      </rPr>
      <t xml:space="preserve">
Dobave, montaže i spajanja antenskih priključnica obuhvaćeno je u dijelu troškovnika setova priključnica jake i slabe struje.</t>
    </r>
  </si>
  <si>
    <t>RASVJETA</t>
  </si>
  <si>
    <t>U svaku stavku rasvjete potrebno je predvidjeti dobavu, montažu,  spajanje i funkcionalno ispitivanje. U cijenu uračunati sitni montažni materijal, izvori svjetlosti, te ostali potrebni pribor i odgovarajuće ateste. Na sve svjetiljke ponuđač mora dati jamstvo u roku od najmanje 5 godina. U slučaju dobave svjetiljki drugih proizvođača, one moraju zadovoljavati tehničke karakteristike predloženih svjetiljki, a u slučaju različitih karakteristika ili oblika potrebno je konzultirati projektanta/nadzornog inženjera, a odabir potvrditi svjetlotehničkim proračunom.</t>
  </si>
  <si>
    <r>
      <t xml:space="preserve">Tip kao </t>
    </r>
    <r>
      <rPr>
        <b/>
        <sz val="10"/>
        <rFont val="Arial"/>
        <family val="2"/>
        <charset val="238"/>
      </rPr>
      <t>GYON R HMP 7700 lm 82W 840 2844 mm</t>
    </r>
    <r>
      <rPr>
        <sz val="10"/>
        <rFont val="Arial"/>
        <family val="2"/>
        <charset val="238"/>
      </rPr>
      <t xml:space="preserve"> FO white, sa svim potrebnim spojnim i priključnim materijalom, izvorima svjetlosti PCB LED moduli velikog svjetlosnog toka, SMD LED srednje snage, CRI&gt;80, SDCM≤ 3, 50.000h L80 B10. - komplet. Oznaka u projektu S1
ili jednakovrijedno
</t>
    </r>
  </si>
  <si>
    <r>
      <t xml:space="preserve">Tip kao </t>
    </r>
    <r>
      <rPr>
        <b/>
        <sz val="10"/>
        <rFont val="Arial"/>
        <family val="2"/>
        <charset val="238"/>
      </rPr>
      <t>GYON R HMP 5390 lm 58W 840 2004 mm</t>
    </r>
    <r>
      <rPr>
        <sz val="10"/>
        <rFont val="Arial"/>
        <family val="2"/>
        <charset val="238"/>
      </rPr>
      <t xml:space="preserve"> FO white, sa svim potrebnim spojnim i priključnim materijalom, izvorima svjetlosti PCB LED moduli velikog svjetlosnog toka, SMD LED srednje snage, CRI&gt;80, SDCM≤3, 50.000h L80 B10. - komplet. Oznaka u projektu S2
ili jednakovrijedno</t>
    </r>
  </si>
  <si>
    <r>
      <t xml:space="preserve">Tip kao </t>
    </r>
    <r>
      <rPr>
        <b/>
        <sz val="10"/>
        <rFont val="Arial"/>
        <family val="2"/>
        <charset val="238"/>
      </rPr>
      <t>KALIS 65 RV SOP 2340 lm 31W 840 1708 mm</t>
    </r>
    <r>
      <rPr>
        <sz val="10"/>
        <rFont val="Arial"/>
        <family val="2"/>
        <charset val="238"/>
      </rPr>
      <t xml:space="preserve"> FO IP44 white, sa svim potrebnim spojnim i priključnim materijalom; te PCB LED moduli velikog svjetlosnog toka, SMD LED srednje snage, CRI&gt;80, SDCM≤3, 50.000h L80 B10.- komplet. Oznaka u projektu S3
ili jednakovrijedno</t>
    </r>
  </si>
  <si>
    <r>
      <t xml:space="preserve">Tip kao </t>
    </r>
    <r>
      <rPr>
        <b/>
        <sz val="10"/>
        <rFont val="Arial"/>
        <family val="2"/>
        <charset val="238"/>
      </rPr>
      <t xml:space="preserve">KALIS 65 RV SOP 1950 lm 26W 840 1428 mm </t>
    </r>
    <r>
      <rPr>
        <sz val="10"/>
        <rFont val="Arial"/>
        <family val="2"/>
        <charset val="238"/>
      </rPr>
      <t>FO IP44 white, sa svim potrebnim spojnim i priključnim materijalom; te PCB LED moduli velikog svjetlosnog toka, SMD LED srednje snage, CRI&gt;80, SDCM≤3, 50.000h L80 B10.- komplet. Oznaka u projektu S4
ili jednakovrijedno</t>
    </r>
  </si>
  <si>
    <r>
      <t xml:space="preserve">Tip kao </t>
    </r>
    <r>
      <rPr>
        <b/>
        <sz val="10"/>
        <rFont val="Arial"/>
        <family val="2"/>
        <charset val="238"/>
      </rPr>
      <t>KALIS 65 LINE RV SOP 7800lm 104W 840 5628 mm</t>
    </r>
    <r>
      <rPr>
        <sz val="10"/>
        <rFont val="Arial"/>
        <family val="2"/>
        <charset val="238"/>
      </rPr>
      <t xml:space="preserve"> FO white, sa svim potrebnim spojnim i priključnim materijalom; te PCB LED moduli velikog svjetlosnog toka, SMD LED srednje snage, CRI&gt;80, SDCM≤3, 50.000h L80 B10.- komplet. Oznaka u projektu S5
ili jednakovrijedno</t>
    </r>
  </si>
  <si>
    <r>
      <t xml:space="preserve">Tip kao </t>
    </r>
    <r>
      <rPr>
        <b/>
        <sz val="10"/>
        <rFont val="Arial"/>
        <family val="2"/>
        <charset val="238"/>
      </rPr>
      <t>KALIS 65 SDI SOP 6100+5490 lm 82+75W</t>
    </r>
    <r>
      <rPr>
        <sz val="10"/>
        <rFont val="Arial"/>
        <family val="2"/>
        <charset val="238"/>
      </rPr>
      <t xml:space="preserve"> 840 2815 mm FO IP40 white, sa svim potrebnim ovjesnim i priključnim materijalom; te PCB LED moduli velikog svjetlosnog toka, SMD LED srednje snage, CRI&gt;80, SDCM≤3, 50.000h L80 B10.- komplet. Oznaka u projektu S8
ili jednakovrijedno</t>
    </r>
  </si>
  <si>
    <r>
      <t xml:space="preserve">Tip kao </t>
    </r>
    <r>
      <rPr>
        <b/>
        <sz val="10"/>
        <rFont val="Arial"/>
        <family val="2"/>
        <charset val="238"/>
      </rPr>
      <t>KALIS 65 SDI SOP 2460+2050 lm 31+26W</t>
    </r>
    <r>
      <rPr>
        <sz val="10"/>
        <rFont val="Arial"/>
        <family val="2"/>
        <charset val="238"/>
      </rPr>
      <t xml:space="preserve"> 840 1695 mm FO IP40 white, sa svim potrebnim ovjesnim i priključnim materijalom; te PCB LED moduli velikog svjetlosnog toka, SMD LED srednje snage, CRI&gt;80, SDCM≤3, 50.000h L80 B10.- komplet. Oznaka u projektu S9
ili jednakovrijedno</t>
    </r>
  </si>
  <si>
    <r>
      <t>Tip kao</t>
    </r>
    <r>
      <rPr>
        <b/>
        <sz val="10"/>
        <rFont val="Arial"/>
        <family val="2"/>
        <charset val="238"/>
      </rPr>
      <t xml:space="preserve"> MINUS C 3000 lm 31W</t>
    </r>
    <r>
      <rPr>
        <sz val="10"/>
        <rFont val="Arial"/>
        <family val="2"/>
        <charset val="238"/>
      </rPr>
      <t xml:space="preserve"> 840 1695 mm FO white, sa svim potrebnim spojnim i priključnim materijalom; te PCB LED moduli velikog svjetlosnog toka, SMD LED srednje snage, CRI&gt;80, SDCM≤3, 50.000h L80 B10.- komplet. Oznaka u projektu S10.1
ili jednakovrijedno</t>
    </r>
  </si>
  <si>
    <r>
      <t xml:space="preserve">Tip kao </t>
    </r>
    <r>
      <rPr>
        <b/>
        <sz val="10"/>
        <rFont val="Arial"/>
        <family val="2"/>
        <charset val="238"/>
      </rPr>
      <t>MINUS C 2000 lm 21W</t>
    </r>
    <r>
      <rPr>
        <sz val="10"/>
        <rFont val="Arial"/>
        <family val="2"/>
        <charset val="238"/>
      </rPr>
      <t xml:space="preserve"> 840 1135 mm FO white, sa svim potrebnim spojnim i priključnim materijalom; te PCB LED moduli velikog svjetlosnog toka, SMD LED srednje snage, CRI&gt;80, SDCM≤3, 50.000h L80 B10.- komplet. Oznaka u projektu S10.2
ili jednakovrijedno
</t>
    </r>
  </si>
  <si>
    <r>
      <t xml:space="preserve">Tip kao </t>
    </r>
    <r>
      <rPr>
        <b/>
        <sz val="10"/>
        <rFont val="Arial"/>
        <family val="2"/>
        <charset val="238"/>
      </rPr>
      <t>Pipes RV XS 690 lm 6W 840 350mA 18,6V 38°</t>
    </r>
    <r>
      <rPr>
        <sz val="10"/>
        <rFont val="Arial"/>
        <family val="2"/>
        <charset val="238"/>
      </rPr>
      <t xml:space="preserve"> IP20 white, sa svim potrebnim spojnim i priključnim materijalom; te COB LED moduli velike snage, 4000K, CRI&gt;80, SDCM≤3, 50.000h L80 B10.- komplet. Oznaka u projektu S11
ili jednakovrijedno</t>
    </r>
  </si>
  <si>
    <r>
      <t xml:space="preserve">Tip kao </t>
    </r>
    <r>
      <rPr>
        <b/>
        <sz val="10"/>
        <rFont val="Arial"/>
        <family val="2"/>
        <charset val="238"/>
      </rPr>
      <t xml:space="preserve">Pipes RV XS 690 lm 6W 840 350 mA 18,6V 60° </t>
    </r>
    <r>
      <rPr>
        <sz val="10"/>
        <rFont val="Arial"/>
        <family val="2"/>
        <charset val="238"/>
      </rPr>
      <t xml:space="preserve">IP20 white, sa svim potrebnim spojnim i priključnim materijalom; te COB LED moduli velike snage, 4000K, CRI&gt;80, SDCM≤3, 50.000h L80 B10.- komplet. Oznaka u projektu S12
ili jednakovrijedno
</t>
    </r>
  </si>
  <si>
    <t>Dobava, dostava, ugradnja i spajanje CC LED drivera max.snage na sekundaru 20W, 250-700mA, izlazni napon max.59 VDC, λ max.0.97, η max.&gt;88. Mehan.zaštita IP20, sukladno HRN EN 60529: 2000+A1: 2008. Dimenzija 111x52x22mm. Maks.presjek kabela na ulazu i izlazu 0,5mm² – 1,5mm²  / AWG15. LED konverter treba zadovoljavati granice i metode mjerenja značajka radiosmetnja električnih rasvjetnih uređaja prema HRN EN 55015:2008 +A2:2009, IEC 61347-1, IEC 61347-2-13, IEC 62384, CISPR 15, IEC 61000-3-2, IEC 61000-3-3, IEC 61547. Klasa zaštite II; SELV zaštita.</t>
  </si>
  <si>
    <r>
      <t xml:space="preserve">Tip kao </t>
    </r>
    <r>
      <rPr>
        <b/>
        <sz val="10"/>
        <rFont val="Arial"/>
        <family val="2"/>
        <charset val="238"/>
      </rPr>
      <t xml:space="preserve">PIPES RV L 3900 33W max.650mA 54V 62° </t>
    </r>
    <r>
      <rPr>
        <sz val="10"/>
        <rFont val="Arial"/>
        <family val="2"/>
        <charset val="238"/>
      </rPr>
      <t>IP20 white, sa svim potrebnim spojnim i priključnim materijalom; te COB LED moduli velike snage, 4000K, CRI&gt;80, SDCM≤3, 50.000h L80 B10.- komplet. Oznaka u projektu S14
ili jednakovrijedno</t>
    </r>
  </si>
  <si>
    <r>
      <t xml:space="preserve">Dobava, dostava, ugradnja i spajanje </t>
    </r>
    <r>
      <rPr>
        <b/>
        <sz val="10"/>
        <rFont val="Arial"/>
        <family val="2"/>
        <charset val="238"/>
      </rPr>
      <t>CC LED drivera</t>
    </r>
    <r>
      <rPr>
        <sz val="10"/>
        <rFont val="Arial"/>
        <family val="2"/>
        <charset val="238"/>
      </rPr>
      <t xml:space="preserve"> max.snage na sekundaru 50W, 350-1050mA, izlazni napon max.90 VDC, λ max.0.95, η max.&gt;89. Mehan.zaštita IP20, sukladno HRN EN 60529: 2000+A1: 2008. Dimenzija 124x79x22mm. Maks.presjek kabela na ulazu i izlazu 0,5mm² – 2,5mm²  / AWG15. LED konverter treba zadovoljavati granice i metode mjerenja značajka radiosmetnja električnih rasvjetnih uređaja prema HRN EN 55015:2008 +A2:2009, IEC 61347-1, IEC 61347-2-13, IEC 62384, CISPR 15, IEC 61000-3-2, IEC 61000-3-3, IEC 61547. Klasa zaštite II; SELV zaštita.</t>
    </r>
  </si>
  <si>
    <r>
      <t xml:space="preserve">Tip kao </t>
    </r>
    <r>
      <rPr>
        <b/>
        <sz val="10"/>
        <rFont val="Arial"/>
        <family val="2"/>
        <charset val="238"/>
      </rPr>
      <t>NARRO R PRO FM 1900 lm 15W 840 FO 30°</t>
    </r>
    <r>
      <rPr>
        <sz val="10"/>
        <rFont val="Arial"/>
        <family val="2"/>
        <charset val="238"/>
      </rPr>
      <t xml:space="preserve"> IP20 white/white, sa svim potrebnim spojnim i priključnim materijalom; te SMD LED izvorima svjetlosti 4000K, CRI&gt;80, SDCM≤3, životni vijek 50.000h L80 B10.- komplet. Oznaka u projektu S16
ili jednakovrijedno</t>
    </r>
  </si>
  <si>
    <r>
      <t>Tip kao</t>
    </r>
    <r>
      <rPr>
        <b/>
        <sz val="10"/>
        <rFont val="Arial"/>
        <family val="2"/>
        <charset val="238"/>
      </rPr>
      <t xml:space="preserve"> NITOR R HE 1900 lm 15W 840</t>
    </r>
    <r>
      <rPr>
        <sz val="10"/>
        <rFont val="Arial"/>
        <family val="2"/>
        <charset val="238"/>
      </rPr>
      <t xml:space="preserve"> FO IP20 white, sa svim potrebnim spojnim i priključnim materijalom; te SMD LED izvorima svjetlosti 4000K, CRI&gt;80, SDCM≤3, životni vijek 50.000h L80 B10.- komplet. Oznaka u projektu S17
ili jednakovrijedno</t>
    </r>
  </si>
  <si>
    <r>
      <t>Tip kao N</t>
    </r>
    <r>
      <rPr>
        <b/>
        <sz val="10"/>
        <rFont val="Arial"/>
        <family val="2"/>
        <charset val="238"/>
      </rPr>
      <t>ITOR R HE 1900 lm 15W</t>
    </r>
    <r>
      <rPr>
        <sz val="10"/>
        <rFont val="Arial"/>
        <family val="2"/>
        <charset val="238"/>
      </rPr>
      <t xml:space="preserve"> 840 FO EM 3h IP20 white, sa svim potrebnim spojnim i priključnim materijalom, inverterom i baterijom, te SMD LED izvorima svjetlosti 4000K, CRI&gt;80, SDCM≤3, životni vijek 50.000h L80 B10.- komplet. Oznaka u projektu S17em
ili jednakovrijedno
</t>
    </r>
  </si>
  <si>
    <r>
      <t>Tip kao</t>
    </r>
    <r>
      <rPr>
        <b/>
        <sz val="10"/>
        <rFont val="Arial"/>
        <family val="2"/>
        <charset val="238"/>
      </rPr>
      <t xml:space="preserve"> LONA C SOP 600 3980 lm 40W</t>
    </r>
    <r>
      <rPr>
        <sz val="10"/>
        <rFont val="Arial"/>
        <family val="2"/>
        <charset val="238"/>
      </rPr>
      <t xml:space="preserve"> 840 FO white, sa svim potrebnim spojnim i priključnim materijalom; te SMD LED izvorima svjetlosti 4000K, CRI&gt;80, SDCM≤3, životni vijek 50.000h L80 B10.- komplet. Oznaka u projektu S19
ili jednakovrijedno</t>
    </r>
  </si>
  <si>
    <r>
      <t xml:space="preserve">Tip kao </t>
    </r>
    <r>
      <rPr>
        <b/>
        <sz val="10"/>
        <rFont val="Arial"/>
        <family val="2"/>
        <charset val="238"/>
      </rPr>
      <t>LONA SDI SOP 600 3980+1000 lm 40+11W</t>
    </r>
    <r>
      <rPr>
        <sz val="10"/>
        <rFont val="Arial"/>
        <family val="2"/>
        <charset val="238"/>
      </rPr>
      <t xml:space="preserve"> 840 FO black, s podesivim ovjesnim priborom i pripremljenim 1.5m dugim napojnim kabelom, priključnim priborom, te SMD LED izvorima svjetlosti 4000K, CRI&gt;80, SDCM≤3, životni vijek 50.000h L80 B10.- komplet. Oznaka u projektu S20.1
ili jednakovrijedno</t>
    </r>
  </si>
  <si>
    <r>
      <t xml:space="preserve">Tip kao </t>
    </r>
    <r>
      <rPr>
        <b/>
        <sz val="10"/>
        <rFont val="Arial"/>
        <family val="2"/>
        <charset val="238"/>
      </rPr>
      <t>LONA S SOP 900 9000 lm 91W 840</t>
    </r>
    <r>
      <rPr>
        <sz val="10"/>
        <rFont val="Arial"/>
        <family val="2"/>
        <charset val="238"/>
      </rPr>
      <t xml:space="preserve"> FO black, s podesivim ovjesnim priborom i pripremljenim 3m dugim napojnim kabelom, priključnim priborom, te SMD LED izvorima svjetlosti 4000K, CRI&gt;80, SDCM≤3, životni vijek 50.000h L80 B10.- komplet. Oznaka u projektu S20.2
ili jednakovrijedno
</t>
    </r>
  </si>
  <si>
    <r>
      <t xml:space="preserve">Tip kao </t>
    </r>
    <r>
      <rPr>
        <b/>
        <sz val="10"/>
        <rFont val="Arial"/>
        <family val="2"/>
        <charset val="238"/>
      </rPr>
      <t>LONA S SOP 1200 15800 lm 159W</t>
    </r>
    <r>
      <rPr>
        <sz val="10"/>
        <rFont val="Arial"/>
        <family val="2"/>
        <charset val="238"/>
      </rPr>
      <t xml:space="preserve"> 840 FO black (5m kabel), s podesivim ovjesnim priborom i pripremljenim 3m dugim napojnim kabelom, priključnim priborom, te SMD LED izvorima svjetlosti 4000K, CRI&gt;80, SDCM≤3, životni vijek 50.000h L80 B10.- komplet. Oznaka u projektu S20.3
ili jednakovrijedno
</t>
    </r>
  </si>
  <si>
    <r>
      <t xml:space="preserve">Tip kao </t>
    </r>
    <r>
      <rPr>
        <b/>
        <sz val="10"/>
        <rFont val="Arial"/>
        <family val="2"/>
        <charset val="238"/>
      </rPr>
      <t>FLOTT L 2220</t>
    </r>
    <r>
      <rPr>
        <sz val="10"/>
        <rFont val="Arial"/>
        <family val="2"/>
        <charset val="238"/>
      </rPr>
      <t xml:space="preserve"> lm 20W 840 FO 56° white, RGB switch, sa svim potrebnim spojnim i priključnim materijalom; te COB LED moduli velike snage, CRI&gt;80, SDCM≤3, 50.000h L80 B10 i RGB LED za backlight.- komplet. Oznaka u projektu S21.1
ili jednakovrijedno</t>
    </r>
  </si>
  <si>
    <r>
      <t>Tip kao</t>
    </r>
    <r>
      <rPr>
        <b/>
        <sz val="10"/>
        <rFont val="Arial"/>
        <family val="2"/>
        <charset val="238"/>
      </rPr>
      <t xml:space="preserve"> FLOTT S 2130</t>
    </r>
    <r>
      <rPr>
        <sz val="10"/>
        <rFont val="Arial"/>
        <family val="2"/>
        <charset val="238"/>
      </rPr>
      <t xml:space="preserve"> lm 21W 840 FO 28° white, RGB switch, sa svim potrebnim spojnim i priključnim materijalom; te COB LED moduli velike snage, CRI&gt;80, SDCM≤3, 50.000h L80 B10 i RGB LED za backlight.- komplet. Oznaka u projektu S21.2
ili jednakovrijedno
</t>
    </r>
  </si>
  <si>
    <r>
      <t xml:space="preserve">Tip kao </t>
    </r>
    <r>
      <rPr>
        <b/>
        <sz val="10"/>
        <rFont val="Arial"/>
        <family val="2"/>
        <charset val="238"/>
      </rPr>
      <t>DEMI R SOP 3330 lm 35W</t>
    </r>
    <r>
      <rPr>
        <sz val="10"/>
        <rFont val="Arial"/>
        <family val="2"/>
        <charset val="238"/>
      </rPr>
      <t xml:space="preserve"> 840 FO 597x597mm, sa svim potrebnim spojnim i priključnim materijalom; te PCB LED modulima velikog svjetlosnog toka, SMD LED izvorima svjetlosti 4000K, CRI&gt;80, SDCM≤3, životni vijek 50.000h L80 B10.- komplet. Oznaka u projektu S22
ili jednakovrijedno
</t>
    </r>
  </si>
  <si>
    <r>
      <t xml:space="preserve">Tip kao </t>
    </r>
    <r>
      <rPr>
        <b/>
        <sz val="10"/>
        <rFont val="Arial"/>
        <family val="2"/>
        <charset val="238"/>
      </rPr>
      <t>5700 LED 51W 840</t>
    </r>
    <r>
      <rPr>
        <sz val="10"/>
        <rFont val="Arial"/>
        <family val="2"/>
        <charset val="238"/>
      </rPr>
      <t xml:space="preserve"> FO IP66, sa svim potrebnim spojnim i priključnim materijalom, kopčama od nehrđajućeg čelika, te mid-power SMD LED izvorima svjetlosti 4000K, CRI&gt;80, SDCM≤3, životni vijek 50.000h L80 B10. - komplet. Oznaka u projektu S23
ili jednakovrijedno
</t>
    </r>
  </si>
  <si>
    <t>Dobava i isporuka, te montaža nadgradnog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evakuacijskih puteva, minimalno 1lx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  AWEX AX NC 3W IP20 pripravni spoj 3h + autotest, sa svim montažnim priborom i elementima, te izvorima svjetlosti.- komplet. Oznaka u projektu P3
ili jednakovrijedno</t>
  </si>
  <si>
    <t>Dobava i isporuka, te montaža zidnog nadgradnog rasvjetnog tijela nužne rasvjete, sa jednostrano digitalno printanim pokazivačem smjera "izlaz dolje", proizvedenog sukladno standardu proizvodnje HRN EN 60598-1:2008 (CEI 34.21), HRN EN 62384:2008, HRN EN 62384:2008 i HRN EN 50172:2008, te sa mehaničkom zaštitom IP65, sukladno HRN EN 60529: 2000+A1: 2008. Svjetiljka proizvedena za instalaciju u prostore sa ambijentalnom temperaturom do -25°C. Kućišta izrađenog od polikarbonata, prema HRN EN 1838 standardu. Udaljenost uočavanja VD 25m.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5,4W. Rasvjetno tijelo je u skladu sa HRN EN 60598-1, HRN EN 60598-2-22, HRN EN 1838, HRN EN 50172 standardima. Životni vijek izvora svjetlosti u normalnim ambijentalnim uvjetima Ta 25°C L70=50.000  sati. Tip kao  AWEX EXIT 2W 3h SE/SA AT IP65 smjer dolje, sa svim montažnim priborom i elementima, te izvorima svjetlosti.- komplet. Oznaka u projektu P10.                                                                                                                Ili jednakovrijedno</t>
  </si>
  <si>
    <t>Dobava zidnog nadgradnog rasvjetnog tijela nužne rasvjete za eksplozivne zone II, sa jednostrano digitalno printanim pokazivačem smjera "izlaz desno", proizvedenog sukladno standardu proizvodnje HRN EN 60079-10-1/-2:2009, HRN EN 60598-1:2008 (CEI 34.21), HRN EN 62384:2008, HRN EN 62384:2008 i HRN EN 50172:2008, te sa mehaničkom zaštitom IP66 IK08, sukladno HRN EN 60529: 2000+A1: 2008.  Aluminijsko (siluminijsko) kućište obojano zaštitnim premazom RAL 7000. DIfuzor od zaštitnog borosilikatnog stakla, površinski zakaljanog. POWER LEDs, luminancija &gt;200cd/m². 230V/50Hz napajanje. Svjetiljka se standardno isporučuje sa dva LED izvora, dva kabelska ulaza M20 (1x ADP24 i jedan Ex d čep) i sa priborom za zidnu/stropnu montažu. TEST tipkalo za testiranje sigurnosnog (baterijskog) moda rada . Rasvjetno tijelo je u skladu sa HRN EN 60598-1, HRN EN 60598-2-22, HRN EN 1838, HRN EN 50172 standardima. Životni vijek izvora svjetlosti u normalnim ambijentalnim uvjetima Ta 25°C L70=50.000  sati. Tip kao TEPEX FLXE LED Ex d IIC T6 Gb  Ex tb IIIC T 80°C Db Smjer dolje, sa svim montažnim priborom i elementima, te izvorima svjetlosti.- komplet. Oznaka u projektu P12.                                                                                                                Ili jednakovrijedno</t>
  </si>
  <si>
    <t xml:space="preserve">Izrezivanje otvora u knauf stropu i priprema stropa za ugradnju svjetiljke. Dimenzije otvora: </t>
  </si>
  <si>
    <t>2832x68mm</t>
  </si>
  <si>
    <t>1992x68mm</t>
  </si>
  <si>
    <t>1701x42mm</t>
  </si>
  <si>
    <t>1421x42mm</t>
  </si>
  <si>
    <t>5622x42mm</t>
  </si>
  <si>
    <t>Ø54mm</t>
  </si>
  <si>
    <t>Ø55mm</t>
  </si>
  <si>
    <t>220x220mm</t>
  </si>
  <si>
    <t>Ø220mm</t>
  </si>
  <si>
    <t>Ø218mm</t>
  </si>
  <si>
    <t>Ø150mm</t>
  </si>
  <si>
    <t>Ø80mm</t>
  </si>
  <si>
    <t>tipkalo, 1 modul</t>
  </si>
  <si>
    <t>1/2 slijepi modul</t>
  </si>
  <si>
    <t>izmjenične sklopke, 1 modul</t>
  </si>
  <si>
    <t>obične sklopke, 1 modul</t>
  </si>
  <si>
    <t>obična sklopka, 1 modul</t>
  </si>
  <si>
    <t>izmjenična sklopka, 1 modul</t>
  </si>
  <si>
    <t>Dobava i montaža na strop senzora pokreta za 180°, 10 A, 230 V</t>
  </si>
  <si>
    <t>Dobava i montaža na strop senzora pokreta za 360°, 10 A, 230 V</t>
  </si>
  <si>
    <t>NN PRIKLJUČAK</t>
  </si>
  <si>
    <t>a)</t>
  </si>
  <si>
    <t>NN PRIKLJUČAK OBJEKTA</t>
  </si>
  <si>
    <r>
      <t xml:space="preserve">Pripremni radovi koji obuhvaćaju: snimanje trase, </t>
    </r>
    <r>
      <rPr>
        <sz val="10"/>
        <rFont val="Arial CE"/>
        <charset val="238"/>
      </rPr>
      <t>polaganje kabela</t>
    </r>
    <r>
      <rPr>
        <sz val="10"/>
        <rFont val="Arial CE"/>
        <family val="2"/>
        <charset val="238"/>
      </rPr>
      <t>, određivanje potrebnih               poprečnih profila (širina i dubina) rovova i kategorije tla radi određivanja najprikladnijeg načina kopanja.</t>
    </r>
  </si>
  <si>
    <t>Dobava i postavljanje označnih stupića duž trase, 
a obavezno na kraju i početku trase, skretanja            trase s pravca i mjesta ugradnje spojnica s oznakom tipa instalacije, kabela i broja kabela 
na tom mjestu.</t>
  </si>
  <si>
    <t xml:space="preserve">Iskop rova u zemlji i odvoz zemlje iz iskopa na deponij. Dimenzija rova je 0,4x 0,8 x 40m.           </t>
  </si>
  <si>
    <r>
      <t>m</t>
    </r>
    <r>
      <rPr>
        <vertAlign val="superscript"/>
        <sz val="10"/>
        <rFont val="Arial CE"/>
        <family val="2"/>
        <charset val="238"/>
      </rPr>
      <t>3</t>
    </r>
  </si>
  <si>
    <t xml:space="preserve">Dobava suhog pijeska i slojevito nasipavanje prethodno iskopani rov i između cijevi za izradu posteljice cijevi, nasipavanje do visine 20cm. </t>
  </si>
  <si>
    <t xml:space="preserve">Dobava šljunka i slojevito nasipavanje u rov u slojevima od 0,2 m, uz nabijanje i vlaženje u slučaju suhog šljunka.   </t>
  </si>
  <si>
    <t xml:space="preserve">Dobava i polaganje DWP cijevi d 110 mm </t>
  </si>
  <si>
    <t>Dobava i polaganje trake upozorenja OPREZ NN KABEL</t>
  </si>
  <si>
    <t>Dobava i polaganje kabela zajedno s upozoravajućom trakom u prethodno iskopan rov.</t>
  </si>
  <si>
    <t>XP00-A 4x240mm2</t>
  </si>
  <si>
    <t>Dobava potrbnog pribora i spajanje alumijskog kabela 4x240mm2 na priključna mjesta u SPMO i GRO.</t>
  </si>
  <si>
    <t>Dobava i instalacija NVO uloška vel 2, 224A.</t>
  </si>
  <si>
    <t xml:space="preserve">Snimanje trase izvedenog kabelskog razvoda, ucrtavanje u odgovarajuće podloge sa svim podacima (tip i presjek kabela, naponski nivo, oznaka kabela i sl.), te unos u katastarske          planove. </t>
  </si>
  <si>
    <t>b)</t>
  </si>
  <si>
    <t>PRIKLJUČAK DIZEL EL.AGREGATA</t>
  </si>
  <si>
    <t xml:space="preserve">Iskop rova u zemlji i odvoz zemlje iz iskopa na deponij. Dimenzija rova je 0,4 x 0,8 x 16m.  </t>
  </si>
  <si>
    <t xml:space="preserve">Dobava suhog pijeska i slojevito nasipavanje prethodno iskopani rov i između cijevi za izradu posteljice cijevi, nasipavanje do visine 20cm.  </t>
  </si>
  <si>
    <t xml:space="preserve">Dobava šljunka i slojevito nasipavanje u rov u slojevima od 0,2 m, uz nabijanje i vlaženje u slučaju suhog šljunka.  </t>
  </si>
  <si>
    <t xml:space="preserve">Dobava i polaganje DWP cijevi d 75 mm </t>
  </si>
  <si>
    <t>negorivi kabel NHXH FE180/E90 4x35mm2</t>
  </si>
  <si>
    <t>kabel PP00-Y 4x35mm2</t>
  </si>
  <si>
    <t>kabel PP00-Y 5x2,5mm2</t>
  </si>
  <si>
    <t>Dobava nehrđajuće čelične trake Rf 30x3,5 mm za izradu uzemljivača u zemlji/šljunku . Traku položi na kant pomoću držača u zemlju/šljunak na dubinu min 70cm.</t>
  </si>
  <si>
    <t>Snimanje trase izvedenog kabelskog razvoda, ucrtavanje u odgovarajuće podloge sa svim podacima (tip i presjek kabela, naponski nivo, oznaka kabela i sl.), te unos u katastarske</t>
  </si>
  <si>
    <t>c)</t>
  </si>
  <si>
    <t>VANJSKI KABELSKI RAZVOD</t>
  </si>
  <si>
    <t xml:space="preserve">Iskop rova u zemlji i odvoz zemlje iz iskopa na deponij. Dimenzija rova je 0,4 x 0,8 x 420m.   </t>
  </si>
  <si>
    <t>Dobava, montaža i spajanje tipskog kabelskog montažnog zdenca tipa MZ D1 s poklopcem nosivosti 150kN i s 4 uske uvodne ploče S 110/50-2/2 (za 2 cijevi d=110 i 2 cijevi d=50 mm). 
Cijena uključuje iskop zemlje, zatrpavanje zemljom oko stijenki nakon betoniranja, odvoz ili rasipavanje viška zemlje.</t>
  </si>
  <si>
    <t>Dobava, uvlačenje kabela u cijev i spajanje.</t>
  </si>
  <si>
    <t>kabel FTP 4x2x0,6mm</t>
  </si>
  <si>
    <t>kabel PP00-Y 3x2,5mm2</t>
  </si>
  <si>
    <t>kabel PP00-Y 5x4mm2</t>
  </si>
  <si>
    <t>kabel FG7OR 5x25mm2</t>
  </si>
  <si>
    <t>Dobava nehrđajuće čelične trake Rf 30x3,5 mm za izradu uzemljivača u zemlji/šljunku . Traku položi na kant pomoću držača u zemlju/šljunak.</t>
  </si>
  <si>
    <t>Snimanje trase izvedenog kabelskog razvoda, ucrtavanje u odgovarajuće podloge sa svim podacima (tip i presjek kabela, naponski nivo, oznaka kabela i sl.), te unos u katastarske          planove.</t>
  </si>
  <si>
    <t>d)</t>
  </si>
  <si>
    <t>SUSTAV ZA KOTROLU PARKIRANJA MagSense, Mobilisis</t>
  </si>
  <si>
    <r>
      <t>Pripremni radovi koji obuhvaćaju: snimanje trase, polaganje kabela</t>
    </r>
    <r>
      <rPr>
        <sz val="10"/>
        <rFont val="Arial CE"/>
        <family val="2"/>
        <charset val="238"/>
      </rPr>
      <t>, određivanje potrebnih               poprečnih profila (širina i dubina) rovova i kategorije tla radi određivanja najprikladnijeg načina kopanja.</t>
    </r>
  </si>
  <si>
    <t xml:space="preserve">Iskop rova u zemlji i odvoz zemlje iz iskopa na deponij. Dimenzija rova je 0,3 x 0,4 x 260m. </t>
  </si>
  <si>
    <t>Dobava suhog pijeska i slojevito nasipavanje prethodno iskopani rov i između cijevi za izradu posteljice cijevi, nasipavanje do visine 20cm.</t>
  </si>
  <si>
    <t xml:space="preserve">Dobava i polaganje PEHD cijevi d 50 mm </t>
  </si>
  <si>
    <t xml:space="preserve">Dobava i montaža razvodnog šahta dimenzija 300x300x600mm sa poklopcem 150kN. 
Cijena uključuje iskop zemlje, zatrpavanje zemljom oko stijenki nakon betoniranja, odvoz ili rasipavanje viška zemlje. </t>
  </si>
  <si>
    <t>Dobava i montaža samostojećeg razvodnog PVC ormara, dimezije 600x1200x250mm sa PVC postoljem. 
Cijena uključuje iskop zemlje, zatrpavanje zemljom, odvoz ili rasipavanje viška zemlje.</t>
  </si>
  <si>
    <t>UKUPNO (04):</t>
  </si>
  <si>
    <t>PRIKLJUČNA EKI TRASA</t>
  </si>
  <si>
    <t xml:space="preserve">Pripremni radovi koji obuhvaćaju: snimanje trase,  određivanje potrebnih poprečnih profila (širina i dubina) rovova i kategorije tla radi određivanja najprikladnijeg načina kopanja.       </t>
  </si>
  <si>
    <t xml:space="preserve">Iskop rova u zemlji i odvoz zemlje iz iskopa na deponij. Dimenzija rova je 0,4 x 0,8 x 45m.   </t>
  </si>
  <si>
    <t>Dobava i polaganje trake upozorenja OPREZ TK KABEL</t>
  </si>
  <si>
    <t>Dobava i postavljanje odstojnog držača od tvrdog PVC-a za 2 cijevi d=50 mm.</t>
  </si>
  <si>
    <t>Dobava, montaža i spajanje tipskog kabelskog montažnog zdenca tipa MZ D1 s poklopcem nosivosti 150kN i s 4 uske uvodne ploče S 110/50-0/4 (za 4 cijevi d=50 mm). 
Cijena uključuje iskop zemlje, zatrpavanje zemljom oko stijenki nakon betoniranja, odvoz ili rasipavanje viška zemlje.</t>
  </si>
  <si>
    <t xml:space="preserve">Dobava poklopca od tvrdog PVC-a za zatvaranje slobodnih ulaza u kabel zdenac, zajedno s gumenom brtvom. </t>
  </si>
  <si>
    <t xml:space="preserve">Otkopavanje postojećih tk cijevi (cca 5m) i spajanje u MZD zdenac   </t>
  </si>
  <si>
    <t xml:space="preserve">Snimanje trase izvedenog kabelskog razvoda, ucrtavanje u odgovarajuće podloge sa svim podacima (tip i presjek cijevi,  i sl.), te unos u katastarske planove te primopredaja.    </t>
  </si>
  <si>
    <t>VANJSKA RASVJETA</t>
  </si>
  <si>
    <t xml:space="preserve">NAPOMENA: Vanjska rasvjeta djelomično koristi zajedničku trasu vanskog NN razvoda </t>
  </si>
  <si>
    <t xml:space="preserve">Dobava i polaganje DWP cijevi d 25 mm </t>
  </si>
  <si>
    <t>Dobava i uvlačenje kabela u cijevi kabela H07 RN-F 3x4mm2.</t>
  </si>
  <si>
    <t>Dobava i uvlačenje kabela u cijevi kabela P/F 6mm2</t>
  </si>
  <si>
    <r>
      <t xml:space="preserve">Tip kao </t>
    </r>
    <r>
      <rPr>
        <b/>
        <sz val="10"/>
        <rFont val="Arial"/>
        <family val="2"/>
        <charset val="238"/>
      </rPr>
      <t>NIAS P 4870 lm 37W</t>
    </r>
    <r>
      <rPr>
        <sz val="10"/>
        <rFont val="Arial"/>
        <family val="2"/>
        <charset val="238"/>
      </rPr>
      <t xml:space="preserve"> 740 Meridian IP65 silver aluminium, sa zidnom konzolom, svim potrebnim spojnim i priključnim materijalom; PCB LED moduli velikog svjetlosnog toka, LED velike snage, CRI&gt;70, MacAdam ≤ 3, 50.000h L80 B10.- komplet. Oznaka u projektu VR1
ili jednakovrijedno</t>
    </r>
  </si>
  <si>
    <t>Dobava i isporuka, te montaža rasvjetnog stupića visine 1000mm cilindričnog oblika, rezidencijalne rasvjete sa 360° emisijom svjetlosti, sa LED izvorima svjetlosti, energetska kartica klase A++ prema EU 874/2012, proizvedenog sukladno zahtjevima standarda proizvodnje HRN EN 60598:2009 - CEI 34.21, te sa mehaničkom zaštitom IP65, sukladno HRN EN 60529: 2000+A1: 2008. Kućište od lijevanog aluminijske legure EN AB-47100 te ekstrudiranog aluminija, bojanog u aluminij sivu boju, sa dvostrukim premazom boje otpornim na UV zračenje, te hrđanja uzrokovanih visokom solinizacijom. Min.efikasnost svjetiljke (LEF) 76.35 lm/W, min.ukupnog svjetlosnog toka 1298 lm, max.ukupne snage sistema 17W. Elektron. predsp. naprava, klase EEI A2. Svjetiljka treba zadovoljavati granice i metode mjerenja značajka radiosmetnja električnih rasvjetnih uređaja prema HRN EN 55015:2008 +A2:2009, svjetlotehničke zahtjeve prema standardu HRN EN 12464-1:2012, te opće zahtjeve prema HRN EN 60598-1:2009.</t>
  </si>
  <si>
    <r>
      <t xml:space="preserve">Tip kao </t>
    </r>
    <r>
      <rPr>
        <b/>
        <sz val="10"/>
        <rFont val="Arial"/>
        <family val="2"/>
        <charset val="238"/>
      </rPr>
      <t>Ares Zefiro</t>
    </r>
    <r>
      <rPr>
        <sz val="10"/>
        <rFont val="Arial"/>
        <family val="2"/>
        <charset val="238"/>
      </rPr>
      <t xml:space="preserve"> Mid-Power LED 14W/220÷240V 3000K H.1000mm IP65, svim potrebnim spojnim i priključnim materijalom; COB LED moduli velikog svjetlosnog toka, LED srednje snage, 3000K CRI&gt;80, 50.000h L80 B10.- komplet. Oznaka u projektu VR2
ili jednakovrijedno</t>
    </r>
  </si>
  <si>
    <t>Dobava i isporuka, te montaža usmjerive reflektorske svjetiljke, sa LED izvorima svjetlosti, energetska kartica klase A++ prema EU 874/2012, proizvedenog sukladno zahtjevima standarda proizvodnje HRN EN 60598:2009 - CEI 34.21, te sa mehaničkom zaštitom IP65, sukladno HRN EN 60529: 2000+A1: 2008. Kućište od lijevanog aluminijske legure te ekstrudiranog aluminija, bojanog u aluminij sivu boju, sa dvostrukim premazom boje otpornim na UV zračenje, te hrđanja uzrokovanih visokom solinizacijom. Min.ukupnog svjetlosnog toka svjetiljke 713 lm, max.ukupne snage sistema 15W. Podesiva visokoučinkovita optika 30°. Integrirana visokoučinkovita predspojna naprava u tijelu svjetiljke. Svjetiljka treba zadovoljavati granice i metode mjerenja značajka radiosmetnja električnih rasvjetnih uređaja prema HRN EN 55015:2008 +A2:2009, svjetlotehničke zahtjeve prema standardu HRN EN 12464-1:2012, te opće zahtjeve prema HRN EN 60598-1:2009.</t>
  </si>
  <si>
    <r>
      <t xml:space="preserve">Tip kao </t>
    </r>
    <r>
      <rPr>
        <b/>
        <sz val="10"/>
        <rFont val="Arial"/>
        <family val="2"/>
        <charset val="238"/>
      </rPr>
      <t>KIRK D.90 13W</t>
    </r>
    <r>
      <rPr>
        <sz val="10"/>
        <rFont val="Arial"/>
        <family val="2"/>
        <charset val="238"/>
      </rPr>
      <t xml:space="preserve"> 220-240V WW 40°, svim potrebnim spojnim i priključnim materijalom, te sa šiljkom za ugrandnju u podlogu radi fiksacije; COB LED moduli velikog svjetlosnog toka, LED srednje snage, 3000K CRI&gt;80, 50.000h L80 B10.- komplet. Oznaka u projektu VR3
ili jednakovrijedno</t>
    </r>
  </si>
  <si>
    <t>Dobava i isporuka, te montaža usmjerive reflektorske svjetiljke, sa LED izvorima svjetlosti, energetska kartica klase A++ prema EU 874/2012, proizvedenog sukladno zahtjevima standarda proizvodnje HRN EN 60598:2009 - CEI 34.21, te sa mehaničkom zaštitom IP65 IK08, sukladno HRN EN 60529: 2000+A1: 2008. Kućište od lijevanog aluminijske legure te ekstrudiranog aluminija, bojanog u aluminij sivu boju, sa dvostrukim premazom boje otpornim na UV zračenje, te hrđanja uzrokovanih visokom solinizacijom. Min.ukupnog svjetlosnog toka svjetiljke 1050 lm, max.ukupne snage sistema 28W. Podesiva visokoučinkovita optika 120°. Integrirana visokoučinkovita predspojna naprava u tijelu svjetiljke. Svjetiljka treba zadovoljavati granice i metode mjerenja značajka radiosmetnja električnih rasvjetnih uređaja prema HRN EN 55015:2008 +A2:2009, svjetlotehničke zahtjeve prema standardu HRN EN 12464-1:2012, te opće zahtjeve prema HRN EN 60598-1:2009.</t>
  </si>
  <si>
    <r>
      <t xml:space="preserve">Tip kao </t>
    </r>
    <r>
      <rPr>
        <b/>
        <sz val="10"/>
        <rFont val="Arial"/>
        <family val="2"/>
        <charset val="238"/>
      </rPr>
      <t>VOLTO LED 120° 4x6,5W</t>
    </r>
    <r>
      <rPr>
        <sz val="10"/>
        <rFont val="Arial"/>
        <family val="2"/>
        <charset val="238"/>
      </rPr>
      <t xml:space="preserve"> 4000K 230V IP65 IK08, svim potrebnim spojnim i priključnim materijalom, te sa pričvrsnom konzolom sa mogućnošću inklinacije +/-15°; COB LED moduli srednje snage, CRI&gt;80, 50.000h L80 B10.- komplet. Oznaka u projektu VR5
ili jednakovrijedno</t>
    </r>
  </si>
  <si>
    <t>Dobava, dostava i montaža fleksibilne LED linijske svjetiljke, proizvedene sukladno standardu proizvodnje HRN EN 60598-1:2008 (CEI 34.21), te sa mehaničkom zaštitom IP66, sukladno HRN EN 60529: 2000+A1: 2008. SMD LED BLUE CRI&gt;85 24V dc. Min.efikasnost LED svjetiljke (LEF) 113 lm/W, min.ukupnog svjetlosnog toka 600 lm/m, max.ukupne snage sistema 5.3 W/m. Minimalni životni vijek LED svjetiljke LM80&gt;60,000h. Linearna LED fleksibilna traka se putem 3M termalne disipacijske trake montira u anodizirani aluminijski profil. Svjetiljka treba zadovoljavati granice i metode mjerenja značajka radiosmetnja električnih rasvjetnih uređaja prema HRN EN 55015:2008 +A2:2009, svjetlotehničke zahtjeve prema standardu HRN EN 12464-1:2012, EC 61347-2-13, EN 55015, IEC 61547 i IEC 61000-3-2 - ENEC: 61347-2-13 i IEC/EN 62384, te opće zahtjeve prema HRN EN 60598-1:2009.</t>
  </si>
  <si>
    <r>
      <t xml:space="preserve">Tip kao </t>
    </r>
    <r>
      <rPr>
        <b/>
        <sz val="10"/>
        <rFont val="Arial"/>
        <family val="2"/>
        <charset val="238"/>
      </rPr>
      <t>BILTONONE 600</t>
    </r>
    <r>
      <rPr>
        <sz val="10"/>
        <rFont val="Arial"/>
        <family val="2"/>
        <charset val="238"/>
      </rPr>
      <t xml:space="preserve"> 3000K 24Vdc IP66 5m (113lm/W; 5.3W/m), svim potrebnim spojnim i priključnim materijalom; SMD LED 3000K CRI&gt;85 24V dc, LM80&gt;60,000h.- komplet. Oznaka u projektu VR4
ili jednakovrijedno</t>
    </r>
  </si>
  <si>
    <t>Dobava, dostava i montaža anodiziranog aluminijskog kutnog profila  dim.  L 2000x17.5x17.5mm, komplet sa svim spojnim i pričvrsnim priborom, te matiranim opalnim PMMA difuzorom. Al.profil reže se prema mjerama koje odgovaraju stvarnim dimenzijama na gradilištu</t>
  </si>
  <si>
    <t xml:space="preserve">Dobava, dostava i ugradnja i spajanje napajačke jedinice PSU 2x240...220–240 VAC/24VDC IP67, mehan.zaštita IP65, sukladno HRN EN 60529: 2000+A1: 2008, komplet ožićene za prolazno ožićenje. Elektronička komponente montirane su u  instalacijskoj razvodnoj kutiji sa min.mehaničkom zaštitom IP66 IK09, sukladno HRN EN 60529: 2000+A1: 2008 i HRN EN 62262:2008, unutarnjih dimenzija cca.392x298x149mm, proizvedena sukladno standardim  IEC 60670; EN 60670-1; EN 60670-22; CEI EN 60670-1; CEI EN 60670-22; IEC 62208; EN 62208; CEI EN 62208, dvostruka izolacija, bez halogenih plinova prema EN 50267-2-2. 1IN i 2out, za paralelni razvod.
NAPOMENA: Instalacijska razvodna kutija sa elektroničkom opremom montira se bočno u instalacijskog šahta, koji nije sastavni dio ove stavke nuđenja. Uvod instalacijskih kabela u razvodnu kutiju izvesti odgovarajućim kabelskim uvodnicama, osiguravajući projektiranu mehan.zaštitu.    </t>
  </si>
  <si>
    <t>07.</t>
  </si>
  <si>
    <t>SUSTAV OZVUČENJA I VIDEOPROJEKCIJE</t>
  </si>
  <si>
    <t>U svaku stavku ozvučenje i videoprojekcije potrebno je predvidjeti dobavu, montažu,  spajanje i funkcionalno ispitivanje. U cijenu uračunati sitni montažni materijal, izrezivanje rupe u knauf pločama za ugradbene zvučnike,  te ostali potrebni pribor i odgovarajuće ateste.</t>
  </si>
  <si>
    <t xml:space="preserve"> - panel napajanja PN01</t>
  </si>
  <si>
    <t xml:space="preserve">kom </t>
  </si>
  <si>
    <t>Sa uključenim svim potrebnim spojnim materijalom i priborom do pune funkcionalnosti(spojni kabeli, sitni potrošni materijal, ventilacijski paneli, ...).</t>
  </si>
  <si>
    <t xml:space="preserve">Dobava, montaža i spajanje ZIDNI KONTROLER ACP, Zidni kontroler za SDQ5PIR (volume + on/off switch)  </t>
  </si>
  <si>
    <t>Dobava i polaganje instalacijske cijevi d20mm.</t>
  </si>
  <si>
    <t>HQ aktivni video HDMI kabel 20m CC-HD20</t>
  </si>
  <si>
    <t>HQ RGB/VGA 5coax kabel KRM BC5x</t>
  </si>
  <si>
    <t>HQ audio mikrofonski kabel TSKC114</t>
  </si>
  <si>
    <t>HQ audio linijski kabel TSKC118</t>
  </si>
  <si>
    <t>FTP kabel cat6, 4x2x0,6mm</t>
  </si>
  <si>
    <t>H05VV-F 3x1,5mm2</t>
  </si>
  <si>
    <t>Dobava, montaža i spajanje sitnog spojnog i potrošnog pribora.</t>
  </si>
  <si>
    <t>Puštanje u rad, ispitivanje linija, terminacija kabela, podešavanje, obuka korisnika na lokaciji, dokumenatcija (uputstva, izjave o sukladnosti, jamstveni, ..)</t>
  </si>
  <si>
    <t>SOS SUSTAV INVALIDSKIH WC-a</t>
  </si>
  <si>
    <t>U svaku stavku sos sustava potrebno je predvidjeti dobavu, montažu,  spajanje i funkcionalno ispitivanje. U cijenu uračunati sitni montažni materijal, ugradne kutije,  te ostali potrebni pribor i odgovarajuće ateste.</t>
  </si>
  <si>
    <t xml:space="preserve"> - SOS centrala sa tipkama za navigaciju kroz izbornike i osvjetljenim alfanumeričkim LCD (Liquid Crystal Display) zaslonom za prikaz poruka aktiviranja i razriješenja poziva u realnom vremenu. Zelena svijetleća dioda za signalizaciju uključenosti uređaja i crvena za signalizaciju postojanja poziva. Pojava svakog poziva uključuje alarmni zvučni signal, crvenu svjetleću diodu i opis sobe koji se u realnom vremenu prikaže na zaslonu. Kontinuirani nadzor, alarmiranje i signalizacija aktiviranja poziva u realnom vremenu za maksimalan broj od 32 pozivna mjesta. 
- instalacijska kutija i TEM okvir za 7 modula</t>
  </si>
  <si>
    <t>Dobava, montaža  i spajanje TIPKALA POZIVNO-RAZRIJEŠNO POTEZNO tip kao HUST BIS-TPR SOS T 
Za uspostavu poziva podžbukno zidno pozivno-razriješna tipkalo opremljeno poteznom vrpcom za uspostavu poziva pri čemu vrpca seže do visine 50cm od poda, crvenom LED indikacijom statusa koja se uključuje uslijed uspostave poziva. Ugrađuje se u negorivu podžbuknu ugradnu kutiju Ø60mm na visinu h=2.0m od poda.
-instalacijska kutija fi60</t>
  </si>
  <si>
    <t>Dobava i polaganje instalacijske cijevi d16mm.</t>
  </si>
  <si>
    <t>FTP cat 6 4x2x0,6mm</t>
  </si>
  <si>
    <t>NYM-Y 3x1,5mm2</t>
  </si>
  <si>
    <t>YSLY 3x0,8mm2</t>
  </si>
  <si>
    <t xml:space="preserve">Podešavanje, ispitivanje i puštanje u rad SOS sustava, obuka osoblja i izdavanje atesta. </t>
  </si>
  <si>
    <t>UZEMLJIVAČ, SUSTAV ZAŠTITE OD MUNJE</t>
  </si>
  <si>
    <t>Dobava pocinčane čelične trake 25x4 mm za izradu temeljnog uzemljivača . Traku položi okomito pomoću držača na sloj betona minimalne debljine 10 cm. U slučaju armiranih temelja zavari traku svakih 2 m duljine na armaturu varom minimalne duljine 5 cm. Prije zalijevanja betonom provjeri da li su izvedeni svi izvodi s uzemljivača.</t>
  </si>
  <si>
    <t>Dobava nehrđajuće čelične trake Rf 30x3,5 mm za izradu uzemljivača u zemlji/šljunku . Traku položi na kant pomoću držača u zemlju/šljunak na dubinu min 70cm. Iskop zemlje ne nuditi (iskop je u troškovniku građ.radova). Prije zatrpavanja provjeri da li su izvedeni svi izvodi s uzemljivača.</t>
  </si>
  <si>
    <t>Dobava pocinčane čelične trake 25x4 mm          prosječne duljine 2 m i izrada izvoda s temeljnog uzemljivača za odvode, metalne površine (slivnici, met. vrata, met. prozori, tanjurasti odstojnici, pogonska uzemljenja, razdjelnice i sl.).</t>
  </si>
  <si>
    <t>Dobava nehrđajuće čelične trake Rf 30x3,5 mm prosječne duljine 2 m i izrada izvoda s uzemljivača za odvode, metalne površine (slivnici, met. vrata, met. prozori, tanjurasti odstojnici, pogonska uzemljenja, razdjelnice i sl.).</t>
  </si>
  <si>
    <t>Dobava križne spojnice traka - traka i izrada spoja uzemljivač- uzemljivač i uzemljivač-izvod.</t>
  </si>
  <si>
    <t xml:space="preserve">Dobava pocinčane čelične trake 25x4 mm za vertikalnih odvoda u betonskim stupovima . </t>
  </si>
  <si>
    <t>Dobava pocinčane čelične trake 20x3 mm za izrada spojeva metalna masa-uzemljivač, metalna masa - metalna masa.</t>
  </si>
  <si>
    <t>Dobava aluminijske žice d=8 mm i izrada hvataljki na ravni krov uključujuči uključujući orginalne spojnice i nosaće, ugrađene na svakih 1 m duljine.</t>
  </si>
  <si>
    <t>Dobava, montaža i spajanje aluminijske štapne hvataljke, h=1,5m, d=10/16mm, zajedno sa kompletnim betonskim postoljem za montažu na ravni krov</t>
  </si>
  <si>
    <t>Dobava, montaža i spajanje aluminijske štapne hvataljke, h=3,5m, d=10/16mm, zajedno sa kompletnim betonskim postoljem (3x16kg) za montažu na ravni krov</t>
  </si>
  <si>
    <t>Izrada spoja metalni opšav - Al žica. Spoj izvedi orginalnom spojnicom.</t>
  </si>
  <si>
    <t xml:space="preserve">Dobava potrebnog pribora  i izrada spoja izvoda iz uzemljivača i metalne površine (met. vrata, met. prozori, tanjurasti odstojnici, pogonska uzemljenja, razdjelnice i sl.). Spoj izradi varom duljine minimalno 5 cm obostrano u visine 10cm od gotovog poda. Var zaštititi dvostrukim antikorozivnim premazom crvene boje. </t>
  </si>
  <si>
    <t>Dobava potrebnog pribora  i izrada spoja Rf izvoda iz uzemljivača i metalne površine (met. vrata, met. prozori, tanjurasti odstojnici, pogonska uzemljenja, razdjelnice i sl.). Spoj izradi na već ugrađeni vijak ili pak vijkom M 8x20 mm navarenim na stup ili bušenjem rupe u metalnom elementu. Spoj zaštiti dvostrukim antikorozivnim premazom crvene boje.</t>
  </si>
  <si>
    <t>Dobava potrebnog pribora  i izrada spoja izvoda iz uzemljivača i metalnih slivnika. Spoj izradi originalnom spojnicom.</t>
  </si>
  <si>
    <t>Dobava pocinčane čelične trake 25x4 mm i izrada sabirne trake za ekvipotencijalizaciju. Traku montiraj na zid na visinu minimalno 0,5 m od poda tanjurastim odstojnicima učvršćenim na zid vijcima na svakih 0,75 m duljine.</t>
  </si>
  <si>
    <t>Dobava potrebnog pribora i izrada uzemljenja plinske mjerno redukcijske stanice. Premosnice izvesti P/F vodičem 16mm2. U cijenu uključiti dobavu i zabijanje uzemljivačke sonde l=2m.</t>
  </si>
  <si>
    <t>Dobava potrebnog pribora i izrada uzemljenja unutar glavnog plinskog ormarića. Premosnice izvesti P/F vodičem 16mm2.</t>
  </si>
  <si>
    <t>Dobava križne spojnice žica-žica i izrada muđuspojeva hvataljki na krovu.</t>
  </si>
  <si>
    <t>Dobava križne spojnice žica - traka i izrada mjernog spoja hvataljka odvod na krovu građevine.</t>
  </si>
  <si>
    <t>Mjerenje otpora uzemljenja, provjera galvanske povezanosti svih metalnih površina i masa međusobno, provjera otpora uzemljenja svakog rastavljivog spoja, izrada revizione knjige gromobranske instalacije, pribavljanje potrebne atestne dokumentacije, dokumentacije o kvaliteti izvedenih radova, ugrađenog materijala te primopredaja.</t>
  </si>
  <si>
    <t>SUSTAV VATRODOJAVE i ODIMLJAVANJA</t>
  </si>
  <si>
    <t xml:space="preserve">Dobava montaža i spajanje akumulatora 12V,18Ah, dimenzije: 128x176x166 mm
</t>
  </si>
  <si>
    <t>Dobava, montaža, spajanje i označavanje ulazno-izlaznog modula
- Inim protokol
- 1 nadzirani ulaz, 1 nadzirani izlaz, 1 nadzirani ulaz za spajanje na vanjsko napajanje i 1 relejni izlaz
TIP KAO: S-EM312SR, Inim</t>
  </si>
  <si>
    <t>Dobava i polaganje vatrodojavnog kabela, otpornosti na požar 30min, 4x2x0,8 mm2,crvene boje, oznake JEB-H(St)H E30 FE180</t>
  </si>
  <si>
    <t xml:space="preserve">Dobava i polaganje kabela, otpornosti na požar 30min, oznake NHXH FE180/E30 3x2,5mm2
</t>
  </si>
  <si>
    <t>Dubljenje utora, dobava zajedno sa sitnim spojnim materijalom i priborom i polaganje cijevi:</t>
  </si>
  <si>
    <t>Samogasiva instalacijska ticino cijev d 20 mm</t>
  </si>
  <si>
    <t>Dobava i polaganje cijevi, zajedno sa sitnim spojnim i montažnim materijalom i priborom.</t>
  </si>
  <si>
    <t>Tvrda plastična PNT cijev, d 20 mm.</t>
  </si>
  <si>
    <t>Programiranje adresabilne vatrodojavne centrale sa 240 adresabilnih elemenata</t>
  </si>
  <si>
    <t xml:space="preserve">Izrada protupožarnog brtvljenja
- na probojima između požarnih sektora sa atestiranim negorivim materijalima odgovarajuće klase vatrootpornosti i označavanje mjesta protupožarnog brtvljenja, za rupe do fi20mm </t>
  </si>
  <si>
    <t xml:space="preserve">Prvo ispitivanje sustava od strane ovlaštene tvrtke
- cijena izražena po pojedinoj ispitnoj točki
- uključuje izdavanje uvjerenja materijalima </t>
  </si>
  <si>
    <t>Obuka korisnika za rukovanje sustavom dojave požara
- uključivo tiskane upute za rukovanje na hrvatskom jeziku (2 primjerka)</t>
  </si>
  <si>
    <t>Knjiga održavanja sustava za dojavu požara</t>
  </si>
  <si>
    <t>SUSTAV ODIMLJAVANJA</t>
  </si>
  <si>
    <t xml:space="preserve">Dobava, montaža i spajanje centrale za odimljavanje
metalno kučište sa cilinder bravom na ključ, nadžbukna d=255/345/105 mm u boji RAL 9002, IP30, napon 230V-AC - 2 x aku za napajanje u nuždi 72h, 12 V &gt;1,9 Ah, max. 2,2 A za 1 RWA grupu tip kao FUMILUX 24-J10 RWA 2A-1-1
 </t>
  </si>
  <si>
    <t>Dobava i polaganje vatrodojavnog kabela, otpornosti na požar 90min, 4x2x0,8 mm2,crvene boje, oznake JEB-H(St)H E90 FE180 (optički i ručni javljači)</t>
  </si>
  <si>
    <t>Dobava i polaganje bezhalogenog vatrodojavnog instalacijskog kabela tipa JB-H(St)H 4x2x0,8 mm (tipkala)</t>
  </si>
  <si>
    <t xml:space="preserve">Dobava i polaganje kabela, otpornosti na požar 90min, oznake NHXH FE180/E90 3x2,5mm2 (centrala)
</t>
  </si>
  <si>
    <t xml:space="preserve">Dobava i polaganje kabela, otpornosti na požar 90min, oznake NHXH FE180/E90 4x2,5mm2 (motori)
</t>
  </si>
  <si>
    <t xml:space="preserve">Dobava, montaža i spajanje tipkala za ventilaciju (otvaranje-zatvaranje kupole) 
 </t>
  </si>
  <si>
    <t xml:space="preserve">Prvo ispitivanje sustava od strane ovlaštene tvrtke
- uključuje izdavanje uvjerenja materijalima </t>
  </si>
  <si>
    <t>SUSTAV VIDEONADZORA</t>
  </si>
  <si>
    <t>Dobava i montaža tvrdog diska za pohranu podataka HDD 2TB/SATA/64MB</t>
  </si>
  <si>
    <t>Dobava, montaža i spajanje 16-port PoE preklopnika
-minimalna snaga po izlazu (uređaju) 15W 
-visina 1U, 19"</t>
  </si>
  <si>
    <t xml:space="preserve">Dobava i montaža nadžbukna RJ45 utičnice cat6
</t>
  </si>
  <si>
    <t xml:space="preserve">Dobava i spajanje patch kabela UTP Cat6 dužine 1,5m
</t>
  </si>
  <si>
    <t xml:space="preserve">Dobava, polaganje i spajanje kabela FTP Cat6.
</t>
  </si>
  <si>
    <t xml:space="preserve">Dobava i montaža IP 55 razvodne kutije s uvodnicama za montažu na zid. U kutiji se izvodi prespoj FTP kabela.
</t>
  </si>
  <si>
    <t>Obuka korisnika za rukovanje sustavom videonadzora
- uključivo tiskane upute za rukovanje na hrvatskom jeziku (2 primjerka)</t>
  </si>
  <si>
    <t xml:space="preserve">Izrada zapisnika i potvrde o ispitivanju definirane Pravilnikom o uvjetima i načinu provedbe tehničke zaštite i Zakona o privatnoj zaštiti
</t>
  </si>
  <si>
    <t>Izrada projekta izvedenog stanja instalacije videonadzora, 2 kompleta u pisanom i 1 komplet na CD/DVD mediju, te predaja investitoru</t>
  </si>
  <si>
    <t>SUSTAV KONTROLE PROLAZA i KONTROLE RADNOG VREMENA</t>
  </si>
  <si>
    <t>RAMPE I KLIZNE OGRADE</t>
  </si>
  <si>
    <t>RAMPE ZA KONTROLU PROLAZA (2kom)</t>
  </si>
  <si>
    <t>Dobava i montaža CBO pocinčanog postolja sa ankerima VIR</t>
  </si>
  <si>
    <t xml:space="preserve">Izrada betonskog temelja (beton B25/C25) dimenzija 50x50x80cm. U cijenu uključiti iskop rupe u zemlji, oplatu i postavljanje 3 kom instalacijskih cijevi d32 za prolaz kabela. </t>
  </si>
  <si>
    <t xml:space="preserve">Dobava, polaganje i spajanje kabela H05VV-F 4x1,5mm2.
</t>
  </si>
  <si>
    <t xml:space="preserve">Puštanje u rad i ispitivanje sustava.
</t>
  </si>
  <si>
    <t>ELEKTROPOGON KLIZNE OGRADE (4kom)</t>
  </si>
  <si>
    <t xml:space="preserve">Izrada betonskog temelja (beton B25/C25) dimenzija 30x50x80cm. U cijenu uključiti iskop rupe u zemlji, oplatu i postavljanje 3 kom instalacijskih cijevi d32 za prolaz kabela. </t>
  </si>
  <si>
    <t>ELEKTROENERGETSKA INSTALACIJA</t>
  </si>
  <si>
    <t>Ventilacija</t>
  </si>
  <si>
    <t>Instalacija grijanja - hlađenja</t>
  </si>
  <si>
    <t>TROŠKOVNIK STOJARSKIH INSTALACIJA</t>
  </si>
  <si>
    <t>Nepredviđeni radovi do kojih može doći tijekom izvedbe uslijed proširenja obima posla, pojave skrivenih nedosataka ili nemogućnosti radova prema projektu. Predviđeno 3% ukupne vrijednosti radova. Ova stavka može se realizirati samo uz ovjeru nadzornog inženjera, a prema stvarno dokumentiranim radovima van obima i tehničkog opisa projekta.</t>
  </si>
  <si>
    <t xml:space="preserve">Dobava i montaža nosive konstrukcije klima komore. Nosivu konstrukciju izraditi iz pocinčane čelične konstrukcije. U cijenu uključiti i statički proračun čelične nosive konstrukcije.  </t>
  </si>
  <si>
    <t>Ispitivanje klima komore na krovu kao uređaja sa povećanim opasnostima u smislu zaštite na radu uz izdavanje zapisnika od strane ovlaštene organizacije</t>
  </si>
  <si>
    <t>Mjerenje komunalne buke klima komore na krovu uz izdavanje zapisnika o mjerenju od strane ovlaštene organizacije</t>
  </si>
  <si>
    <t>Ispitivanje efikasnosti instalacije ventilacije od strane ovlaštene organizacije uz izdavanje uvjerenja o funkcionalnosti</t>
  </si>
  <si>
    <t>Projekt izvedenog stanja</t>
  </si>
  <si>
    <t>Prijevoz opreme, materijala i alata</t>
  </si>
  <si>
    <t>Podešavanje instalacije na projektirane parametre, ispitivanje funkcionalnosti ventilacije uključivo mjerenja istrujnih brzina, buke, pribavljanje atesta o funkcionalnosti ventilacije, ispitivanje buke i primopredaju instalacije</t>
  </si>
  <si>
    <t>Puštanje opreme u pogon od strane ovlaštenog servisera</t>
  </si>
  <si>
    <t>Ø 100</t>
  </si>
  <si>
    <t>300x200</t>
  </si>
  <si>
    <t>400x300</t>
  </si>
  <si>
    <t>Izrada protupožarnih brtvljenja oko protupožarnih klapni u širini maksimalno 100mm. U cijenu uključiti izradu Elaborata požarnog brtvljenja</t>
  </si>
  <si>
    <t>Dobava i montaža nosive konstrukcije kanala montiranih na krovu za spoj na klima komoru. U cijenu uključiti izradu protukišnih opšava na prodorima kroz sika foliju.</t>
  </si>
  <si>
    <t>Potrošni materijal potreban za montažu instalacije, koji nije u stavkama ovog troškovnika</t>
  </si>
  <si>
    <r>
      <t xml:space="preserve">- </t>
    </r>
    <r>
      <rPr>
        <sz val="10"/>
        <rFont val="Symbol"/>
        <family val="1"/>
        <charset val="2"/>
      </rPr>
      <t>f</t>
    </r>
    <r>
      <rPr>
        <sz val="10"/>
        <rFont val="Arial CE"/>
        <family val="2"/>
        <charset val="238"/>
      </rPr>
      <t>200 mm</t>
    </r>
  </si>
  <si>
    <r>
      <t xml:space="preserve">- </t>
    </r>
    <r>
      <rPr>
        <sz val="10"/>
        <rFont val="Symbol"/>
        <family val="1"/>
        <charset val="2"/>
      </rPr>
      <t>f</t>
    </r>
    <r>
      <rPr>
        <sz val="10"/>
        <rFont val="Arial CE"/>
        <family val="2"/>
        <charset val="238"/>
      </rPr>
      <t>160 mm</t>
    </r>
  </si>
  <si>
    <r>
      <t xml:space="preserve">- </t>
    </r>
    <r>
      <rPr>
        <sz val="10"/>
        <rFont val="Symbol"/>
        <family val="1"/>
        <charset val="2"/>
      </rPr>
      <t>f</t>
    </r>
    <r>
      <rPr>
        <sz val="10"/>
        <rFont val="Arial CE"/>
        <family val="2"/>
        <charset val="238"/>
      </rPr>
      <t>100 mm</t>
    </r>
  </si>
  <si>
    <t>Fleksibilne cijevi izrađene iz višeslojne al. folije ojačane s vanjske strane CO-polimerom, sa svim potrebnim spojnim i pričvrsnim materijalom, dimenzije:</t>
  </si>
  <si>
    <t>250x250</t>
  </si>
  <si>
    <t>200x200</t>
  </si>
  <si>
    <t>150x150</t>
  </si>
  <si>
    <t>U stavku je uključen i sav potreban montažni, spojni i brtveni materijal.</t>
  </si>
  <si>
    <t>Dobava i montaža prestrujne žaluzije</t>
  </si>
  <si>
    <t>fi250</t>
  </si>
  <si>
    <t>fi200</t>
  </si>
  <si>
    <t>fi160</t>
  </si>
  <si>
    <t>fi100</t>
  </si>
  <si>
    <t>uključujući ugradbeni okvir i sav potreban spojni, brtveni i montažni materijal</t>
  </si>
  <si>
    <t>Ručna, okrugla regulaciona klapna za ugradnju u kanal, dimenzija:</t>
  </si>
  <si>
    <t>300x100</t>
  </si>
  <si>
    <t>300x150</t>
  </si>
  <si>
    <t>400x200</t>
  </si>
  <si>
    <t xml:space="preserve">Pravokutni, mehanički automatski regulator 
Tvorničko testiranje funkcija svake jedinice 
Nije potrebno baždarenje na lokaciji
Jedinice su u biti spremne za puštanje u rad nakon ugradnje
</t>
  </si>
  <si>
    <t>Dobava i montaža pravokutnog regulatora konstantnog protoka za ugradnju u odvojke razvodnih kanala, Klima oprema RKP-P,   dimenzija:</t>
  </si>
  <si>
    <t>Izolacija tlačnih kanala vođenih po krovu mineralnom vunom sa parnom branom, sa dodatnom izolacijom Al limom debljine0.55mm. Debljina izolacije 100 mm</t>
  </si>
  <si>
    <t>Izolacija tlačnih kanala vođenih u spuštenom stropu mineralnom vunom sa parnom branom , debljina izolacije 30 mm</t>
  </si>
  <si>
    <t>U stavci su uključena i ojačanja za pravokutne kanale dimenzije veće od 1000 mm po duljoj stranici ugradnjom cijevi.</t>
  </si>
  <si>
    <t>Izražena težina odgovara težini razvijenog plašta kanalskog razvoda. Jedinična cijena sadržava dodatak na spojeve, usmjerne limove, prirubnice, odrez, ovjesni, spojni i brtveni materijal.</t>
  </si>
  <si>
    <t>Kanali iz pocinčanog lima sa fazonskim komadima, uključivo spojne prirubnice, brtvila, vijke i sav ostali materijal potreban za montažu, debljina lima prema DIN 24195</t>
  </si>
  <si>
    <t>Ø 125</t>
  </si>
  <si>
    <t>Ø 160</t>
  </si>
  <si>
    <t>Ø 200</t>
  </si>
  <si>
    <t>Ø 250</t>
  </si>
  <si>
    <t>Okrugli falcani ventilacioni kanali iz pocinčanog čeličnog lima, komplet s fazonskim komadima,lukovima, prelazima te ovjesnim i montažnim materijalom</t>
  </si>
  <si>
    <t>ZOV 100</t>
  </si>
  <si>
    <t>DEK-K310/8</t>
  </si>
  <si>
    <t>DEK-K400/16</t>
  </si>
  <si>
    <t>• Stropni anemostat za visine ugradnje od 2,3 do 4m
• Izrađen je od čeličnog lima, standardno, RAL 9010
• Pojedinačno podesiva krilca
• Ugradnja centralnim vijkom</t>
  </si>
  <si>
    <t xml:space="preserve">Dobava i montaža kupaonskog ventilatora </t>
  </si>
  <si>
    <t>Regulacijska grupa na hlađenju: zaporni ventil 2 kom, nepovratni ventil, troputni ventil sa EM pogonom</t>
  </si>
  <si>
    <t>Regulacijska grupa na grijanju: zaporni ventil 2 kom, nepovratni ventil, troputni ventil sa EM pogonom, optočna crpka</t>
  </si>
  <si>
    <t>Regulator protoka 2 kom</t>
  </si>
  <si>
    <t>Kontakt protupožarne zaštite</t>
  </si>
  <si>
    <t>EC elektronika za otsisni ventilator</t>
  </si>
  <si>
    <t>EC elektronika, za tlačni ventilator</t>
  </si>
  <si>
    <t>Sobna jedinica s LCD zaslonom</t>
  </si>
  <si>
    <t>DDC Regulator</t>
  </si>
  <si>
    <t>Upravljački ormar sa DDC regulatorom i elementima regulacije u polju</t>
  </si>
  <si>
    <t>- Motor
Nazivna snaga kW 3,38
Napajanje  3x400 V  / 50 Hz
Klasa učinkovitosti  IE4
- Hauba na ulaznoj / izlaznoj strani
- Regulacijska zaklopka
Standardna izvedba</t>
  </si>
  <si>
    <t xml:space="preserve">- Prigušivač zvuka
Kulise prigušivača izrađene od kamene vune sa svojstvima apsorpcije buke. Materijal kulisa ne upija vlagu i negoriv je prema DIN 4102 klasa A1 te otporan na habanje. Na kulise su ugrađene usmjerne kalote. Prigušenje kod 250 Hz dB 19,0
S - Prigušivač zvuka
- Prigušivač zvuka
Kulise prigušivača izrađene od kamene vune sa svojstvima apsorpcije buke. Materijal kulisa ne upija vlagu i negoriv je prema DIN 4102 klasa A1 te otporan na habanje. Na kulise su ugrađene usmjerne kalote.
Prigušenje kod 250 Hz dB 19,0
F - Filter
- Vrećasti filtar
Vrećasti filtar, izrađen od sintetičkog materijala, u skladu s EN 779 i EUROVENT 4/5.
Klasa  M5
PTD - Pločasti rekuperator - protustrujni
VF - Ventilator bez spiralnog kućišta
- Ventilator bez spiralnog kućišta
Ventilatorsko kola statički i dinamički balansirano na osovini direkno pogonjeno elektromotorom. 
Protok zraka m3/h 5.239
Eksterni pad tlaka Pa 300
Dinamički pad tlaka Pa 45
Totalni pad tlaka Pa 610
Nazivna snaga kW 1,13
Broj ventilatora  1
</t>
  </si>
  <si>
    <t xml:space="preserve">Medij  Voda
Udio glikola % 
Temperatura medija - ulaz °C 55,00
Temperatura medija - izlaz °C 40,00
Pad tlaka medija kPa 9,12
WTK - Hladnjak
- Vodeni/glikolni hladnjak
Izrađen od cijevi za cirkulaciju rashladnog medija, nosećeg okvira, sabirnika i razdjelnika s odgovarajućim cijevnim priključcima. Isporučuje se zajedno s eliminatorom kapljica, ugrađenim u kadi za sakupljanje kondenzata iz nehrđajućeg lima s navojnim cijevnim priključkom i sifonom.
Materijal cijevi/lamela  Bakar/Aluminij
Materijal sabirnika: Bakar
Rashladni učin kW 14,64
Temperatura zraka - ulaz °C 27,10
Vlažnost zraka na ulazu % 66,0
Temperatura zraka - izlaz °C 22,00
Vlažnost zraka na izlazu % 81,5
Medij  Etilen glikol
Udio glikola % 30
Temperatura medija - ulaz °C 7,00
Temperatura medija - izlaz °C 12,00
Pad tlaka medija kPa 20,75
- Kada - Eliminator kapljica
Izrađen od plastičnih lamela u okviru od nehrđajućeg čeličnog lima. S - Prigušivač zvuka
</t>
  </si>
  <si>
    <t xml:space="preserve">St. korisnosti % 82,2
- Kada
- By-pass zaklopka
Standardna izvedba
VF - Ventilator bez spiralnog kućišta
- Ventilator bez spiralnog kućišta
Ventilatorsko kola statički i dinamički balansirano na osovini direkno pogonjeno elektromotorom. 
Protok zraka m3/h 5.000
Eksterni pad tlaka Pa 300
Dinamički pad tlaka Pa 41
Totalni pad tlaka Pa 727
Nazivna snaga kW 1,29
Broj ventilatora  1
- Motor
Nazivna snaga kW 3,38
Napajanje  3x400 V  / 50 Hz
Klasa učinkovitosti  IE4
WTH - Grijač
- Vodeni/glikolni grijač
Izrađen od cijevi za cirkulaciju ogrijevnog medija, nosećeg okvira, sabirnika i razdjelnika s odgovarajućim cijevnim priključcima.
Materijal cijevi/lamela  Bakar/Aluminij
Materijal sabirnika
  Bakar
Ogrijevni učin kW 8,24
Temperatura zraka - ulaz °C 17,10
Temperatura zraka - izlaz °C 22,00
</t>
  </si>
  <si>
    <t xml:space="preserve">TAS - Eliminator kapljica
- Zaštitna rešetka
- Kada
- Eliminator kapljica
Izrađen od plastičnih lamela u okviru od nehrđajućeg čeličnog lima.
F - Filter
- Vrećasti filtar
Vrećasti filtar, izrađen od sintetičkog materijala, u skladu s EN 779 i EUROVENT 4/5.
Klasa  M5
- Regulacijska zaklopka
Standardna izvedba PTD - Pločasti rekuperator - protustrujni
- Pločasti rekuperator - protustrujni
Izrađen kao unakrsni pločasti izmjenjivač, s brtvljenim aluminijskim lamelama u okviru od lima,  tavom za sakupljanje kondenzata s odgovarajućim priključkom i sifonom.
Izvedba  s by-passom i žaluzijom
Materijal lamela/okvira  Aluminij/Aluminij
- Zimski režim:
Temperatura - svježi zrak °C -15,00
Temperatura – dobavni zrak °C 17,10
Temperatura - odsisni zrak °C 20,00
St. korisnosti % 91,8
- Ljetni režim:
Temperatura - svježi zrak °C 32,00
Temperatura – dobavni zrak °C 27,10
Temperatura - odsisni zrak °C 26,00
Vlažnost - odsisni zrak % 45,0
</t>
  </si>
  <si>
    <t>Ispitivanje u smislu propisa zaštite na radu i zaštite od požara (buka strujanje zraka, mikroklima, i slično) od strane ovlaštenih ustanova s izradom protokola o ispitivanju i potvrdom o ispravnosti</t>
  </si>
  <si>
    <t xml:space="preserve">Dobava i montaža nosive konstrukcije rashladnika. Nosivu konstrukciju izraditi iz pocinčane čelične konstrukcije. U cijenu uključiti i statički proračun čelične nosive konstrukcije.  </t>
  </si>
  <si>
    <t>Ispitivanje rashladnika rashladnika na krovu kao uređaja sa povećanim opasnostima u smislu zaštite na radu uz izdavanje zapisnika od strane ovlaštene organizacije</t>
  </si>
  <si>
    <t>Mjerenje komunalne buke rashladnika na krovu uz izdavanje zapisnika o mjerenju od strane ovlaštene organizacije</t>
  </si>
  <si>
    <t xml:space="preserve">Puštanje u pogon, probni pogon i kvalitetna regulacija kompletne instalacije. Nakon izvedbe, potrebno je investitoru predati sve ateste. Investitoru je potrebno predati upute za rukovanje opremom i instalacijom, te pripremiti svu potrebnu dokumentaciju za tehnički pregled, u svrhu izdavanja uprabne dozvole. </t>
  </si>
  <si>
    <t>Hladna tlačna proba kompletne instalacije</t>
  </si>
  <si>
    <t>- dimenzije                       100 x 50 mm</t>
  </si>
  <si>
    <t>Natpisne pločice za označavanje opreme i instalacija u višerednim natpisima.</t>
  </si>
  <si>
    <t>39</t>
  </si>
  <si>
    <t>38</t>
  </si>
  <si>
    <t>1348x880</t>
  </si>
  <si>
    <t>37</t>
  </si>
  <si>
    <t>3/4x15</t>
  </si>
  <si>
    <t>36</t>
  </si>
  <si>
    <t>15x1,5 (kolut 240 m)</t>
  </si>
  <si>
    <t>35</t>
  </si>
  <si>
    <t>34</t>
  </si>
  <si>
    <t>33</t>
  </si>
  <si>
    <t>32</t>
  </si>
  <si>
    <t>31</t>
  </si>
  <si>
    <t>30</t>
  </si>
  <si>
    <t>* za SEDAM krugova grijanja</t>
  </si>
  <si>
    <t>* za TRI kruga grijanja</t>
  </si>
  <si>
    <t>29</t>
  </si>
  <si>
    <t>28</t>
  </si>
  <si>
    <t>* za DVANAEST krugova grijanja</t>
  </si>
  <si>
    <t>* za JEDANAEST krugova grijanja</t>
  </si>
  <si>
    <t>* za DESET krugova grijanja</t>
  </si>
  <si>
    <t>* za DEVET krugova grijanja</t>
  </si>
  <si>
    <t>* za OSAM krugova grijanja</t>
  </si>
  <si>
    <t>* za ŠEST krugova grijanja</t>
  </si>
  <si>
    <t>* za PET krugova grijanja</t>
  </si>
  <si>
    <t>* za ČETIRI kruga grijanja</t>
  </si>
  <si>
    <t>27</t>
  </si>
  <si>
    <t>26</t>
  </si>
  <si>
    <r>
      <t xml:space="preserve">-  </t>
    </r>
    <r>
      <rPr>
        <sz val="10"/>
        <rFont val="Symbol"/>
        <family val="1"/>
        <charset val="2"/>
      </rPr>
      <t>f</t>
    </r>
    <r>
      <rPr>
        <sz val="10"/>
        <rFont val="Arial CE"/>
        <family val="2"/>
        <charset val="238"/>
      </rPr>
      <t xml:space="preserve"> 100</t>
    </r>
  </si>
  <si>
    <r>
      <t xml:space="preserve">-  </t>
    </r>
    <r>
      <rPr>
        <sz val="10"/>
        <rFont val="Symbol"/>
        <family val="1"/>
        <charset val="2"/>
      </rPr>
      <t>f</t>
    </r>
    <r>
      <rPr>
        <sz val="10"/>
        <rFont val="Arial CE"/>
        <family val="2"/>
        <charset val="238"/>
      </rPr>
      <t xml:space="preserve"> 80</t>
    </r>
  </si>
  <si>
    <r>
      <t xml:space="preserve">-  </t>
    </r>
    <r>
      <rPr>
        <sz val="10"/>
        <rFont val="Symbol"/>
        <family val="1"/>
        <charset val="2"/>
      </rPr>
      <t>f</t>
    </r>
    <r>
      <rPr>
        <sz val="10"/>
        <rFont val="Arial CE"/>
        <family val="2"/>
        <charset val="238"/>
      </rPr>
      <t xml:space="preserve"> 50</t>
    </r>
  </si>
  <si>
    <t>Izrada prodora u betonu debljine 25 cm, za provođenje instalacija, obračun prema stvarno izvedenim količinama</t>
  </si>
  <si>
    <r>
      <t xml:space="preserve">- cijev </t>
    </r>
    <r>
      <rPr>
        <sz val="10"/>
        <rFont val="Symbol"/>
        <family val="1"/>
        <charset val="2"/>
      </rPr>
      <t>f</t>
    </r>
    <r>
      <rPr>
        <sz val="10"/>
        <rFont val="Arial CE"/>
        <family val="2"/>
        <charset val="238"/>
      </rPr>
      <t xml:space="preserve"> 50</t>
    </r>
  </si>
  <si>
    <r>
      <t xml:space="preserve">- cijev </t>
    </r>
    <r>
      <rPr>
        <sz val="10"/>
        <rFont val="Symbol"/>
        <family val="1"/>
        <charset val="2"/>
      </rPr>
      <t>f</t>
    </r>
    <r>
      <rPr>
        <sz val="10"/>
        <rFont val="Arial CE"/>
        <family val="2"/>
        <charset val="238"/>
      </rPr>
      <t xml:space="preserve"> 40</t>
    </r>
  </si>
  <si>
    <r>
      <t xml:space="preserve">- cijev </t>
    </r>
    <r>
      <rPr>
        <sz val="10"/>
        <rFont val="Symbol"/>
        <family val="1"/>
        <charset val="2"/>
      </rPr>
      <t>f</t>
    </r>
    <r>
      <rPr>
        <sz val="10"/>
        <rFont val="Arial CE"/>
        <family val="2"/>
        <charset val="238"/>
      </rPr>
      <t xml:space="preserve"> 32</t>
    </r>
  </si>
  <si>
    <r>
      <t xml:space="preserve">- cijev </t>
    </r>
    <r>
      <rPr>
        <sz val="10"/>
        <rFont val="Symbol"/>
        <family val="1"/>
        <charset val="2"/>
      </rPr>
      <t>f</t>
    </r>
    <r>
      <rPr>
        <sz val="10"/>
        <rFont val="Arial CE"/>
        <family val="2"/>
        <charset val="238"/>
      </rPr>
      <t xml:space="preserve"> 20</t>
    </r>
  </si>
  <si>
    <t>Izrada protupožarnih brtvljenja cijevi grijanja/hlađenja. U cijenu uključiti izradu Elaborata požarnog brtvljenja</t>
  </si>
  <si>
    <t>Odzračna posuda V=2lit, uključujući automatski odzračni lončić i mesingana spojnica za priključak na odvodnu  cijev DN15. U cijeni odvodna cijev dužine do 3m</t>
  </si>
  <si>
    <t>lit</t>
  </si>
  <si>
    <r>
      <t>Punjenje dijela instalacije hlađenja mješavinom glikol/voda otpornom na smrzavanje do -28</t>
    </r>
    <r>
      <rPr>
        <sz val="10"/>
        <rFont val="Calibri"/>
        <family val="2"/>
        <charset val="238"/>
      </rPr>
      <t>°</t>
    </r>
    <r>
      <rPr>
        <sz val="10"/>
        <rFont val="Arial CE"/>
        <family val="2"/>
        <charset val="238"/>
      </rPr>
      <t>C</t>
    </r>
  </si>
  <si>
    <t>- zvučni tlak: 45/41/36 dB</t>
  </si>
  <si>
    <t>- težina: 12kg</t>
  </si>
  <si>
    <t>- dimenzije (VxŠXD): 298x998x221 mm</t>
  </si>
  <si>
    <t>- rashladni kapacitet: 5,0 kW "hlađenje do -15%%DC"</t>
  </si>
  <si>
    <t>- isparivački unutarnji zidni uređaj</t>
  </si>
  <si>
    <t>unutarnja jedinica:</t>
  </si>
  <si>
    <t>- udaljenost do unutarnje jedinice: 22m</t>
  </si>
  <si>
    <t>- cjevovodi: 6,35 / 12,7</t>
  </si>
  <si>
    <t>- Pel 1,4 kW; 220V, 50Hz</t>
  </si>
  <si>
    <t>- Qhl 5,0 kW, "hlađenje do -15%%DC"</t>
  </si>
  <si>
    <t>- zvučni tlak: 46/47 dB</t>
  </si>
  <si>
    <t>- težina: 55 kg</t>
  </si>
  <si>
    <t>- dimenzije (VxŠXD): 795x900x320 mm</t>
  </si>
  <si>
    <t>- kondenzatorsko kompresorski uređaj</t>
  </si>
  <si>
    <t>vanjska jedinica:</t>
  </si>
  <si>
    <t>Dobava i montaža inverter split sustava za hlađenje server soba</t>
  </si>
  <si>
    <r>
      <rPr>
        <sz val="10"/>
        <rFont val="Symbol"/>
        <family val="1"/>
        <charset val="2"/>
      </rPr>
      <t>f</t>
    </r>
    <r>
      <rPr>
        <sz val="10"/>
        <rFont val="Arial CE"/>
        <family val="2"/>
        <charset val="238"/>
      </rPr>
      <t>25 mm</t>
    </r>
  </si>
  <si>
    <r>
      <rPr>
        <sz val="10"/>
        <rFont val="Symbol"/>
        <family val="1"/>
        <charset val="2"/>
      </rPr>
      <t>f</t>
    </r>
    <r>
      <rPr>
        <sz val="10"/>
        <rFont val="Arial CE"/>
        <family val="2"/>
        <charset val="238"/>
      </rPr>
      <t>20 mm</t>
    </r>
  </si>
  <si>
    <t>U stavku je su uključeni fazonski komadi, i sav potreban ovjesni i montažni pribor i materijal.</t>
  </si>
  <si>
    <t>Dobava i montaža cjevovoda za odvod kondenzata iz vodovodnih cijevi od umjetne mase vestolen P9421, predviđene za spajanje zavarivanjem umjetnih masa prema uputama proizvođača.</t>
  </si>
  <si>
    <r>
      <t xml:space="preserve">- </t>
    </r>
    <r>
      <rPr>
        <sz val="10"/>
        <rFont val="Symbol"/>
        <family val="1"/>
        <charset val="2"/>
      </rPr>
      <t>f</t>
    </r>
    <r>
      <rPr>
        <sz val="10"/>
        <rFont val="Arial CE"/>
        <family val="2"/>
        <charset val="238"/>
      </rPr>
      <t>114,3x4,5 (NO 100)</t>
    </r>
  </si>
  <si>
    <t>izrada Al plašta  cijevi hlađenja izolacijom sa parnom branom kao Armafleks, debljine 19mm.  Plašt iz Al lima debljine 0,55mm, na krovu za spoj na rashladnik</t>
  </si>
  <si>
    <t>Cu12,7</t>
  </si>
  <si>
    <t>Cu 6,4</t>
  </si>
  <si>
    <r>
      <t xml:space="preserve">- </t>
    </r>
    <r>
      <rPr>
        <sz val="10"/>
        <rFont val="Symbol"/>
        <family val="1"/>
        <charset val="2"/>
      </rPr>
      <t>f</t>
    </r>
    <r>
      <rPr>
        <sz val="10"/>
        <rFont val="Arial CE"/>
        <family val="2"/>
        <charset val="238"/>
      </rPr>
      <t>42,4x2,6 (NO 32)</t>
    </r>
  </si>
  <si>
    <r>
      <t xml:space="preserve">- </t>
    </r>
    <r>
      <rPr>
        <sz val="10"/>
        <rFont val="Symbol"/>
        <family val="1"/>
        <charset val="2"/>
      </rPr>
      <t>f</t>
    </r>
    <r>
      <rPr>
        <sz val="10"/>
        <rFont val="Arial CE"/>
        <family val="2"/>
        <charset val="238"/>
      </rPr>
      <t>48,3x2,6 (NO 40)</t>
    </r>
  </si>
  <si>
    <r>
      <t xml:space="preserve">- </t>
    </r>
    <r>
      <rPr>
        <sz val="10"/>
        <rFont val="Symbol"/>
        <family val="1"/>
        <charset val="2"/>
      </rPr>
      <t>f</t>
    </r>
    <r>
      <rPr>
        <sz val="10"/>
        <rFont val="Arial CE"/>
        <family val="2"/>
        <charset val="238"/>
      </rPr>
      <t>60,3x2,9 (NO 50)</t>
    </r>
  </si>
  <si>
    <r>
      <t xml:space="preserve">- </t>
    </r>
    <r>
      <rPr>
        <sz val="10"/>
        <rFont val="Symbol"/>
        <family val="1"/>
        <charset val="2"/>
      </rPr>
      <t>f</t>
    </r>
    <r>
      <rPr>
        <sz val="10"/>
        <rFont val="Arial CE"/>
        <family val="2"/>
        <charset val="238"/>
      </rPr>
      <t>76,1x2,9 (NO 65)</t>
    </r>
  </si>
  <si>
    <r>
      <t xml:space="preserve">- </t>
    </r>
    <r>
      <rPr>
        <sz val="10"/>
        <rFont val="Symbol"/>
        <family val="1"/>
        <charset val="2"/>
      </rPr>
      <t>f</t>
    </r>
    <r>
      <rPr>
        <sz val="10"/>
        <rFont val="Arial CE"/>
        <family val="2"/>
        <charset val="238"/>
      </rPr>
      <t>88,9x4,05 (NO 80)</t>
    </r>
  </si>
  <si>
    <t>Izoliranje cijevi hlađenja izolacijom sa parnom branom kao Armafleks, debljine 19mm, u plaštu iz Al lima debljine 0,55mm</t>
  </si>
  <si>
    <t>U cijevi uračunata sva potrebna ovješenja, materijal za izradu čvrstih točaka, te cijevni lukovi i ostali fitinzi</t>
  </si>
  <si>
    <t>Dobava i montaža čelične cijevi za razvod medija hlađenja, zajedno sa svim priborom i materijalom potrebnim za montažu, dimenzija:</t>
  </si>
  <si>
    <t>TL-50/ 13-DG</t>
  </si>
  <si>
    <t>TL-40 / 13-DG</t>
  </si>
  <si>
    <t>TL-32/ 13-DG</t>
  </si>
  <si>
    <t>TL-25 / 13-DG</t>
  </si>
  <si>
    <t>TL-20 / 13-DG</t>
  </si>
  <si>
    <t>TL-18 / 13-DG</t>
  </si>
  <si>
    <t>Koeficijent topl. provodljivosti lambda na 10° C = 0,038 W/mK, koristi se do 102° C</t>
  </si>
  <si>
    <t>Dobava i montaža cijevne izolacije zatvorenih ćelija za instalacije grijanja.</t>
  </si>
  <si>
    <r>
      <t xml:space="preserve">- cijev </t>
    </r>
    <r>
      <rPr>
        <sz val="10"/>
        <rFont val="Symbol"/>
        <family val="1"/>
        <charset val="2"/>
      </rPr>
      <t>f</t>
    </r>
    <r>
      <rPr>
        <sz val="10"/>
        <rFont val="Arial CE"/>
        <family val="2"/>
        <charset val="238"/>
      </rPr>
      <t xml:space="preserve"> 50x4,0</t>
    </r>
  </si>
  <si>
    <r>
      <t xml:space="preserve">- cijev </t>
    </r>
    <r>
      <rPr>
        <sz val="10"/>
        <rFont val="Symbol"/>
        <family val="1"/>
        <charset val="2"/>
      </rPr>
      <t>f</t>
    </r>
    <r>
      <rPr>
        <sz val="10"/>
        <rFont val="Arial CE"/>
        <family val="2"/>
        <charset val="238"/>
      </rPr>
      <t xml:space="preserve"> 40x3,5</t>
    </r>
  </si>
  <si>
    <r>
      <t xml:space="preserve">- cijev </t>
    </r>
    <r>
      <rPr>
        <sz val="10"/>
        <rFont val="Symbol"/>
        <family val="1"/>
        <charset val="2"/>
      </rPr>
      <t>f</t>
    </r>
    <r>
      <rPr>
        <sz val="10"/>
        <rFont val="Arial CE"/>
        <family val="2"/>
        <charset val="238"/>
      </rPr>
      <t xml:space="preserve"> 32x3,0</t>
    </r>
  </si>
  <si>
    <r>
      <t xml:space="preserve">- cijev </t>
    </r>
    <r>
      <rPr>
        <sz val="10"/>
        <rFont val="Symbol"/>
        <family val="1"/>
        <charset val="2"/>
      </rPr>
      <t>f</t>
    </r>
    <r>
      <rPr>
        <sz val="10"/>
        <rFont val="Arial CE"/>
        <family val="2"/>
        <charset val="238"/>
      </rPr>
      <t xml:space="preserve"> 26x3,0</t>
    </r>
  </si>
  <si>
    <r>
      <t xml:space="preserve">- cijev </t>
    </r>
    <r>
      <rPr>
        <sz val="10"/>
        <rFont val="Symbol"/>
        <family val="1"/>
        <charset val="2"/>
      </rPr>
      <t>f</t>
    </r>
    <r>
      <rPr>
        <sz val="10"/>
        <rFont val="Arial CE"/>
        <family val="2"/>
        <charset val="238"/>
      </rPr>
      <t xml:space="preserve"> 20x2,0</t>
    </r>
  </si>
  <si>
    <r>
      <t xml:space="preserve">- cijev </t>
    </r>
    <r>
      <rPr>
        <sz val="10"/>
        <rFont val="Symbol"/>
        <family val="1"/>
        <charset val="2"/>
      </rPr>
      <t>f</t>
    </r>
    <r>
      <rPr>
        <sz val="10"/>
        <rFont val="Arial CE"/>
        <family val="2"/>
        <charset val="238"/>
      </rPr>
      <t xml:space="preserve"> 16x2,0</t>
    </r>
  </si>
  <si>
    <t>- dimenzija:</t>
  </si>
  <si>
    <t>Svojstva materijala cijevi:
- temperatura kratkotrajno                do 110°C
- pogonska temperatura                   95°C</t>
  </si>
  <si>
    <t>U cijenu uključeni svi spojni, prelazni komadi, fitinzi, koljena</t>
  </si>
  <si>
    <t xml:space="preserve">Dobava i montaža cijevi za grijanje višeslojne PE-X/Al/PE-X, nepropusne za kisik prema DIN 4726,  izrađena prema DIN 16892 i 16893, otporna prema toplinskom starenju, uračunati pričvrsni materijal - cijevi za radijatorsko  grijanje i razvod prema ormarićima podnog </t>
  </si>
  <si>
    <r>
      <t xml:space="preserve">- cijev </t>
    </r>
    <r>
      <rPr>
        <sz val="10"/>
        <rFont val="Symbol"/>
        <family val="1"/>
        <charset val="2"/>
      </rPr>
      <t>f</t>
    </r>
    <r>
      <rPr>
        <sz val="10"/>
        <rFont val="Arial CE"/>
        <family val="2"/>
        <charset val="238"/>
      </rPr>
      <t xml:space="preserve"> 63x4,5</t>
    </r>
  </si>
  <si>
    <t>Tip: kao H, AF/Armaflex</t>
  </si>
  <si>
    <r>
      <t xml:space="preserve">- koeficijent otpora difuziji vodene pare:  </t>
    </r>
    <r>
      <rPr>
        <sz val="10"/>
        <rFont val="Symbol"/>
        <family val="1"/>
        <charset val="2"/>
      </rPr>
      <t>m</t>
    </r>
    <r>
      <rPr>
        <sz val="10"/>
        <rFont val="Arial CE"/>
        <family val="2"/>
        <charset val="238"/>
      </rPr>
      <t xml:space="preserve"> &gt;= 7000
- vodljivost                                </t>
    </r>
    <r>
      <rPr>
        <sz val="10"/>
        <rFont val="Symbol"/>
        <family val="1"/>
        <charset val="2"/>
      </rPr>
      <t>l</t>
    </r>
    <r>
      <rPr>
        <sz val="10"/>
        <rFont val="Arial CE"/>
        <family val="2"/>
        <charset val="238"/>
      </rPr>
      <t xml:space="preserve"> &lt;= 0,036 W/mK
Svi spojevi pričvršćeni su lijepljenjem.
-  debljine izolacije 19 mm, </t>
    </r>
  </si>
  <si>
    <t>Dobava i montaža toplinske izolacije cjevovoda rashladnog medija, s fleksibilnim crijevima od spužvastog materijala na bazi sintetičkog kaučuka (elastomer), zatvorene čelijaste strukture, s pokrovom od polietilenske folije, slijedećih svojstava:</t>
  </si>
  <si>
    <t>Dobava i montaža cijevi za hlađenje višeslojne PE-X/Al/PE-X, nepropusne za kisik prema DIN 4726,  izrađena prema DIN 16892 i 16893, otporna prema toplinskom starenju, uračunati
 pričvrsni materijal - cijevi za ventilokonvektorsko hlađenje za montažu pod strop</t>
  </si>
  <si>
    <t>NO100</t>
  </si>
  <si>
    <t>Prirubnički ljevano-željezni hvatač nečistoće, komplet sa protuprirubnicama, brtvama, vijcima, dimenzija:</t>
  </si>
  <si>
    <t>STAF DN80</t>
  </si>
  <si>
    <t>STAD 1 1/4''</t>
  </si>
  <si>
    <t>STAD 1''</t>
  </si>
  <si>
    <t>Dobava i montaža ventila za balansiranje za ugradnju na razvod medija za hlađenje zajedno sa svim priborom i materijalom potrebnim za montažu.</t>
  </si>
  <si>
    <t>DN 100</t>
  </si>
  <si>
    <t>Dobava i montaža nepovratnog ventila, sa svim montažnim, spojnim i brtvenim materijalom</t>
  </si>
  <si>
    <t>DN 40</t>
  </si>
  <si>
    <t>Dobava i montaža ventila za mogućnost odvajanja grana hlađenja ventilokonvektora zajedno sa svim priborom i materijalom potrebnim za montažu.</t>
  </si>
  <si>
    <t>- dimenzija priključka                       3/4"</t>
  </si>
  <si>
    <t>Dobava i montaža prigušnice za mogućnost regulacije protoka ventilokonvektora. Montaža na izlazne priključke hladnjaka.</t>
  </si>
  <si>
    <t>Dobava i montaža kuglasta slavina za mogućnost odvajanja ventilokonvektora. Montaža na ulazne priključke hladnjaka.</t>
  </si>
  <si>
    <t xml:space="preserve">Dobava i montaža fleksibilnog priključka za spajanje ventilokonvektora
na cijevni razvod rashladnog medija.
</t>
  </si>
  <si>
    <t>22KV/900/1120</t>
  </si>
  <si>
    <t>22KV/900/800</t>
  </si>
  <si>
    <t>33KV/400/1600</t>
  </si>
  <si>
    <t>33KV/400/1800</t>
  </si>
  <si>
    <t>33KV/400/2200</t>
  </si>
  <si>
    <t>22KV/900/1000</t>
  </si>
  <si>
    <t>33KV/400/1000</t>
  </si>
  <si>
    <t>33KV/400/2000</t>
  </si>
  <si>
    <t>22KV/900/600</t>
  </si>
  <si>
    <t>33KV/600/1400</t>
  </si>
  <si>
    <t>22KV/600/400</t>
  </si>
  <si>
    <t>22KV/900/720</t>
  </si>
  <si>
    <t>22KV/900/920</t>
  </si>
  <si>
    <t>22KV/600/720</t>
  </si>
  <si>
    <t>22KV/600/1120</t>
  </si>
  <si>
    <t>22KV/600/1000</t>
  </si>
  <si>
    <t>22KV/600/800</t>
  </si>
  <si>
    <t>22KV/600/1200</t>
  </si>
  <si>
    <t>22KV/600/600</t>
  </si>
  <si>
    <t>22KV/600/920</t>
  </si>
  <si>
    <t>22KV/300/800</t>
  </si>
  <si>
    <t>- strana priključka prema grafičkom dijelu dokumentacije</t>
  </si>
  <si>
    <t>- sav potreban spojni i brtveni materijal</t>
  </si>
  <si>
    <t>- čep s ispusnom slavinom i odzračni pipac</t>
  </si>
  <si>
    <t>- odgovarajući broj ovjesnih konzola (2 ili 3 kom) u ovisnosti o duljini radijatora</t>
  </si>
  <si>
    <t>U cijenu i opseg isporuke svakog pojedinog radijatora uključeno je:</t>
  </si>
  <si>
    <t>Pločasti čelični ventilski radijatori, izrađeni od hladno valjanih čeličnih ploča debljine 1,25 mm prema DIN 1623 i u boji prema RAL-u 9010.</t>
  </si>
  <si>
    <t xml:space="preserve">- kap. hlađenja senzibilni H: 5,7kW pri 27 °C st./ 50% r.v.
- kap. grijanja L: 14,7 kW pri 20 °C sobne temp, 70/60 °C t.v.
- protok vode grijanja L: 842 l/h
- protok vode hlađenja H: 980 l/h
- dimenzije: 965x965x317 mm
- protok zraka H/M/L: 1750 / 1100 / 750 m3/h
- dP grijanja = 17 kPa
- dP hlađenja = 19 kPa
- zvučni tlak L/M/H : 35 / 41 / 51 dB(A)
</t>
  </si>
  <si>
    <t xml:space="preserve">- kap. hlađenja senzibilni H: 4,3kW pri 27 °C st./ 50% r.v.
- kap. grijanja L: 11,7 kW pri 20 °C sobne temp, 70/60 °C t.v.
- protok vode grijanja L: 670 l/h
- protok vode hlađenja H: 730 l/h
- dimenzije: 965x965x317 mm
- protok zraka H/M/L: 1350 / 830 / 560 m3/h
- dP grijanja = 12 kPa
- dP hlađenja = 13 kPa
- zvučni tlak L/M/H : 31 / 36 / 45 dB(A)
</t>
  </si>
  <si>
    <t xml:space="preserve">- kap. hlađenja senzibilni H: 2,7kW pri 27 °C st./ 50% r.v.
- kap. grijanja L: 8,1 kW pri 20 °C sobne temp, 70/60 °C t.v.
- protok vode grijanja L: 465 l/h
- protok vode hlađenja H: 464 l/h
- dimenzije: 965x965x317 mm
- protok zraka H/M/L: 1100 / 680 / 460 m3/h
- dP grijanja = 11 kPa
- dP hlađenja = 12 kPa
- zvučni tlak L/M/H : 30 / 34 / 41 dB(A)
</t>
  </si>
  <si>
    <t>- kap. hlađenja senzibilni, H: 2,3 kW pri 27 °C st./ 50% r.v.
- kap. grijanja L: 7,57 kW pri 20 °C sobne temp, 70/60 °C t.v.
- protok vode grijanja L: 651 l/h
- protok vode hlađenja H: 395 l/h
- dimenzije: 754x754x298 mm
- protok zraka H/M/L: 900 / 520 / 400 m3/h
- dP grijanja = 16 kPa
- dP hlađenja = 18 kPa
- zvučni tlak L/M/H : 34 / 40 / 54 dB(A)</t>
  </si>
  <si>
    <t>- spojne cijevi za spajanje regulacijskih ventila grijača i hladnjaka na ventilokonvektor i cijevnu mrežu.</t>
  </si>
  <si>
    <t>- troputni regulacijski ventili grijača i hladnjaka s on/off regulacijom, s elektromotornim pogonom</t>
  </si>
  <si>
    <t>- trobrzinski motor
- lamelni hladnjak  / grijač zraka</t>
  </si>
  <si>
    <t>- okapnice za sakupljanje kondenzata (ispod izmjenjivača i ventila)
- filtar za zrak (2 kom - ugrađeni + rezervni)
- tangencijalni ventilator</t>
  </si>
  <si>
    <t>Ventilokonvektor na optočni zrak, dvocijevne izvedbe, za podstropnu ugradnju, uključujući:</t>
  </si>
  <si>
    <t xml:space="preserve">Buka
Zvučna snaga prema EN ISO 9614-2 dB(A) 80,0
Zvučni tlakna 10 m prema EN ISO 3744 dB(A) 48,0
Dimensional dana: Visina m 1,98; Širina m 1,5; Dužina m 4,36
Neto težina kg 1.747
</t>
  </si>
  <si>
    <t xml:space="preserve">Rashladno sredstvo  R410A
Tip kompresora  Scroll
Broj kompresora  4
Broj rashladnih krugova  2
isparivač  Pločasti
Broj isparivača n. 1
Protok zraka m3/s 11,8611
Maximalna struja (FLA) A 144,00
Vršno opterećenje (LRA) A 320,00
Brzina pumpi n. 1
Kapacitet ekspanzione posude l 2 x 24
Kapacitet inercijalnog spremnika l 700
El. priključak 400V/3N/50Hz 
</t>
  </si>
  <si>
    <t xml:space="preserve">kapacitet kW 176,8
Električna snaga kW 76,95
struja A 139,88
E.E.R. W/W 2,30
Temperature okolice °C 35,00
Ulazna temp. vode °C 12,00
Temperaturna razlika °C 5,00
Izlazna temp. vode °C 7,00
Protok vode l/s 8,313
Raspoloživi tlak crpke kPa 218,68
</t>
  </si>
  <si>
    <t>Izvođač je dužan isporučiti kompletnu atestno-tehničku dokumentaciju potrebnu za tehnički pregled građevine, te sve te radove nuditi u jediničnim cijenama ovog troškovnika.</t>
  </si>
  <si>
    <t>Izmjena pojedinih dijelova opreme “zamjenskim dijelovima” bez prethodne pismene suglasnosti projektanta isključuje odgovornost projektanta za predviđenu funkcionalnost postrojenja.</t>
  </si>
  <si>
    <t>U stavkama troškovnika potrebno je uračunati sav potreban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</si>
  <si>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Dobava i montaža ukopanog plinovoda iz čeličnih bešavnih cijevi prema DIN 2448 ili DIN 2440, uključujući materijal za autogeno zavarivanje, čišćenje cijevi do metalnog sjaja, čišćenje unutrašnjosti cijevi, polaganje izolacijske trake s minimalnim prekrivanjem 1 cm, ispitivanjem izolacije detektorom na el. neprobojnost, ispitivanjem zavara, popravkom i ponovnim ispitivanjem oštećenih mjesta.</t>
  </si>
  <si>
    <t>60,3x2,9 (DN50)</t>
  </si>
  <si>
    <t>- prelazni komad GP-Ü 63/ NO 50</t>
  </si>
  <si>
    <t>- elektrospojnica GP 63</t>
  </si>
  <si>
    <t>Dobava i montaža regulatora pritiska plina slijedećih karakteristika.</t>
  </si>
  <si>
    <t xml:space="preserve">Dobava i montaža čelićne prirubnice prema  DIN 2502, zajedno s brtvenim materijalom. </t>
  </si>
  <si>
    <t>Dobava i montaža plinske kuglaste slavine s prirubničkim spojem zajedno s brtvenim materijalom.</t>
  </si>
  <si>
    <t>- priključak DN 40</t>
  </si>
  <si>
    <t>Dobava i montaža plinske kuglaste slavine s navojnim spojem zajedno s brtvenim materijalom.</t>
  </si>
  <si>
    <t>- priključak NO15; NP 6</t>
  </si>
  <si>
    <t>Dobava i montaža manometra s navojnim spojem zajedno s svim spojnim i montažnim materijalom.</t>
  </si>
  <si>
    <t>Dobava i montaža plinovoda iz čeličnih bešavnih cijevi prema DIN 2448, uključujući materijal za autogeno zavarivanje, lukove, prirubnice, redukcije i ostale fazonske komade i ovjese.</t>
  </si>
  <si>
    <t>Dobava i montaža žute plastične upozoravajuće trake za oznaku podzemnog plinovoda ukopane 0,5 m iznad plinovoda</t>
  </si>
  <si>
    <t>Uređenje radnog pojasa radi omogućavanja nesmetane izvedbe svih radova i transporta uzduž trase. Čišćenje od raznog raslinja koje smeta. Utovar i odvoz ili guranje u stranu što treba dogovoriti nadzorni inženjer i izvoditelj radova.</t>
  </si>
  <si>
    <r>
      <t xml:space="preserve">Iskop rova u zemlji “C” ktg s pravilnim odsjecanjem bočnih strana i odbacivanjem iskopanog materijala min 1,0 m od ruba rova. Širina rova određena je 0,4 m, a dubina prosječno 1,1 m. Dno rova isplanirati s točnošću </t>
    </r>
    <r>
      <rPr>
        <sz val="10"/>
        <rFont val="Arial"/>
        <family val="2"/>
        <charset val="238"/>
      </rPr>
      <t>±</t>
    </r>
    <r>
      <rPr>
        <sz val="10"/>
        <rFont val="Arial CE"/>
        <family val="2"/>
        <charset val="238"/>
      </rPr>
      <t xml:space="preserve"> 5 cm. U cijenu uključiti razupiranje te sav potreban materijal. Ako se kopa rov s kosim stranama u cijeni se nalazi veći iskop kao i povećane količine kod zatrpavanja rova tako da se kubatura ne povećava.
Obračun po m3 iskopanog sraslog tla.</t>
    </r>
  </si>
  <si>
    <t>- ručni iskop 20 %</t>
  </si>
  <si>
    <t>Planiranje dna rova s točnošću ± 2 cm uz dodavanje ili odsjecanje do 10 cm tla.</t>
  </si>
  <si>
    <r>
      <t>m</t>
    </r>
    <r>
      <rPr>
        <vertAlign val="superscript"/>
        <sz val="10"/>
        <rFont val="Arial CE"/>
        <family val="2"/>
        <charset val="238"/>
      </rPr>
      <t>2</t>
    </r>
  </si>
  <si>
    <r>
      <t>Dobava i ugradnja pijeska u rov za posteljicu cijevi. Debljina posteljice iznosi 10 cm u zbijenom stanju po cijeloj širini rova. U cijenu uključen sav potreban materijal, rad i nabijanje. Obračun po m</t>
    </r>
    <r>
      <rPr>
        <vertAlign val="superscript"/>
        <sz val="10"/>
        <rFont val="Arial CE"/>
        <charset val="238"/>
      </rPr>
      <t>3</t>
    </r>
    <r>
      <rPr>
        <sz val="10"/>
        <rFont val="Arial CE"/>
        <family val="2"/>
        <charset val="238"/>
      </rPr>
      <t xml:space="preserve"> ugrađenog pijeska u posteljicu</t>
    </r>
  </si>
  <si>
    <r>
      <t>Dobava i ugradnja pijeska u rov iznad tjemena cijevi. Debljina pijeska iznad tijemena iznosi 10 cm u zbijenom stanju po cijeloj širini rova. U cijenu uključen sav potreban materijal, rad i nabijanje. Obračun po m</t>
    </r>
    <r>
      <rPr>
        <vertAlign val="superscript"/>
        <sz val="10"/>
        <rFont val="Arial CE"/>
        <charset val="238"/>
      </rPr>
      <t>3</t>
    </r>
    <r>
      <rPr>
        <sz val="10"/>
        <rFont val="Arial CE"/>
        <family val="2"/>
        <charset val="238"/>
      </rPr>
      <t xml:space="preserve"> ugrađenog pijeska.
</t>
    </r>
  </si>
  <si>
    <r>
      <t>Zatrpavanje rova i građevnih jama nakon montaže cjevovoda i nakon provedbe tlačne probe. Zatrpavanje izvesti materijalom iz iskopa u slojevima po 20 cm uz lagano zbijanje. U cijenu uključen sav potreban materijal i rad. Obračun po m</t>
    </r>
    <r>
      <rPr>
        <vertAlign val="superscript"/>
        <sz val="10"/>
        <rFont val="Arial CE"/>
        <charset val="238"/>
      </rPr>
      <t>3</t>
    </r>
    <r>
      <rPr>
        <sz val="10"/>
        <rFont val="Arial CE"/>
        <family val="2"/>
        <charset val="238"/>
      </rPr>
      <t xml:space="preserve"> ugrađenog sraslog materijala. </t>
    </r>
  </si>
  <si>
    <r>
      <t>Planiranje preostalog materijala od iskopa uzduž i u stranu prilagođavanjem na buduće stanje. Planiranje izvršiti strojno uz ručno dotjerivanje. Obračun po m</t>
    </r>
    <r>
      <rPr>
        <vertAlign val="superscript"/>
        <sz val="10"/>
        <rFont val="Arial CE"/>
        <charset val="238"/>
      </rPr>
      <t>3</t>
    </r>
    <r>
      <rPr>
        <sz val="10"/>
        <rFont val="Arial CE"/>
        <family val="2"/>
        <charset val="238"/>
      </rPr>
      <t xml:space="preserve"> isplaniranog materijala.</t>
    </r>
  </si>
  <si>
    <t>Dobava i montaža PEHD140 zaštitne kanalizacijske cijevi za provođenje plinske cijevi ispod ceste.</t>
  </si>
  <si>
    <t>Pripremno završni radovi, sitni potrošni materijal potreban kod montaže, transport alata i materijala na gradilište kao i povrat preostalog.</t>
  </si>
  <si>
    <t>Bojenje čelićnog plinovoda  temeljnom bojom u dva sloja i žutim lakom, uz prethodno čišćenje do metalnog sjaja</t>
  </si>
  <si>
    <t>PE 63x5,6</t>
  </si>
  <si>
    <t>- koljeno 90° GP-Ü 63</t>
  </si>
  <si>
    <t>Dobava i montaža fasadnog ormarića iz inoxa za smještaj plinske mjerno redukcijske grupe, približnih dimenzija 800 x 800 x 300 mm sa jednim krilom, uključujući izradu ventilacijskih otvora zaštitnih cijevi, pričvrsni pribor i bravu za zaključavanje.</t>
  </si>
  <si>
    <t>- 100mbar/22 mbar</t>
  </si>
  <si>
    <t>- radni protok 21,6 m3/h
Regulator kao tip HR91 „Itron“</t>
  </si>
  <si>
    <t>- priključak DN50; NP 6 - BRZOZATVARAJUĆA SLAVINA</t>
  </si>
  <si>
    <t>manometar 0-500 mbar</t>
  </si>
  <si>
    <t>manometar 0-100 mbar</t>
  </si>
  <si>
    <t>Dobava i montaža ispitnog uvarnog kolčaka 1/2".</t>
  </si>
  <si>
    <t>fazonski komadi (koljena, račve, redukcije)</t>
  </si>
  <si>
    <t>zaštitna cijev na probojima kroz zidove</t>
  </si>
  <si>
    <t>DN 80</t>
  </si>
  <si>
    <t>- priključak DN32; NP 6</t>
  </si>
  <si>
    <t>,</t>
  </si>
  <si>
    <t>A/</t>
  </si>
  <si>
    <t xml:space="preserve">PLINSKI PRIKLJUČAK I INSTALACIJA (MJERENI DIO INSTALACIJE) </t>
  </si>
  <si>
    <t>Zbog prijenosa porezne obveze prema članku 75. st. 3a Zakona o porezu na dodanu vrijednost,  PDV se na navedeni iznos ne obračunava.</t>
  </si>
  <si>
    <t>ZEMLJANI I UREĐENJE OKOLIŠA</t>
  </si>
  <si>
    <t>GRAĐEVINSKO-OBRTNIČKI RADOVI I DIZALA</t>
  </si>
  <si>
    <t>STROJARSKE INSTALACIJE</t>
  </si>
  <si>
    <r>
      <t xml:space="preserve">Oplata i betoniranje armirano betonskih monolitnih </t>
    </r>
    <r>
      <rPr>
        <b/>
        <sz val="10"/>
        <rFont val="Arial"/>
        <family val="2"/>
        <charset val="238"/>
      </rPr>
      <t xml:space="preserve">temeljnih greda, stopa i ploča </t>
    </r>
    <r>
      <rPr>
        <sz val="10"/>
        <rFont val="Arial"/>
        <family val="2"/>
        <charset val="238"/>
      </rPr>
      <t>dimenzija poprečnog presjeka 150/60 do 300/60 cm, izrađenih od betona klase C30/37, razreda izloženosti XC2, te armiranih armaturom B 500B. Količine materijala za sve grede ukupno.</t>
    </r>
  </si>
  <si>
    <r>
      <t>Oplata i betoniranje armirano betonskih monolitnih</t>
    </r>
    <r>
      <rPr>
        <b/>
        <sz val="10"/>
        <rFont val="Arial"/>
        <family val="2"/>
        <charset val="238"/>
      </rPr>
      <t xml:space="preserve"> nadtemeljnih čašica, ukupnih dimenzija 135/135/90 cm,</t>
    </r>
    <r>
      <rPr>
        <sz val="10"/>
        <rFont val="Arial"/>
        <family val="2"/>
        <charset val="238"/>
      </rPr>
      <t xml:space="preserve"> izrađenih od betona klase C30/37, razreda izloženosti XC2, te armiranih armaturom B 500B. Nadtemeljne čašice povezane su sa temeljnim gredama. U stavku treba uključiti potrebnu količinu materijala za monolitizaciju spojeva, za koju je potrebno koristiti beton sa dodacima za kompenzaciju skupljanja i puzanja minimalne tlačne čvrstoće C50/60.</t>
    </r>
  </si>
  <si>
    <t xml:space="preserve"> - beton 0,5 m3</t>
  </si>
  <si>
    <t xml:space="preserve"> - oplata nadtemeljne čašice 5,7 m2</t>
  </si>
  <si>
    <r>
      <t xml:space="preserve">Oplata i betoniranje armirano betonskih monolitnih </t>
    </r>
    <r>
      <rPr>
        <b/>
        <sz val="10"/>
        <rFont val="Arial"/>
        <family val="2"/>
        <charset val="238"/>
      </rPr>
      <t>nadtemeljnih greda (jezgra)</t>
    </r>
    <r>
      <rPr>
        <sz val="10"/>
        <rFont val="Arial"/>
        <family val="2"/>
        <charset val="238"/>
      </rPr>
      <t xml:space="preserve">, dimenzija poprečnog presjeka </t>
    </r>
    <r>
      <rPr>
        <b/>
        <sz val="10"/>
        <rFont val="Arial"/>
        <family val="2"/>
        <charset val="238"/>
      </rPr>
      <t xml:space="preserve">30/120 cm i 30/80 cm, te temelja stepenica </t>
    </r>
    <r>
      <rPr>
        <sz val="10"/>
        <rFont val="Arial"/>
        <family val="2"/>
        <charset val="238"/>
      </rPr>
      <t xml:space="preserve">dimenzija poprečnog presjeka </t>
    </r>
    <r>
      <rPr>
        <b/>
        <sz val="10"/>
        <rFont val="Arial"/>
        <family val="2"/>
        <charset val="238"/>
      </rPr>
      <t>45/120 cm,</t>
    </r>
    <r>
      <rPr>
        <sz val="10"/>
        <rFont val="Arial"/>
        <family val="2"/>
        <charset val="238"/>
      </rPr>
      <t xml:space="preserve"> izrađenih od betona klase C30/37, razreda izloženosti XC2, te armiranih armaturom B 500B. Količine materijala za sve grede ukupno.</t>
    </r>
  </si>
  <si>
    <r>
      <rPr>
        <b/>
        <sz val="10"/>
        <rFont val="Arial"/>
        <family val="2"/>
        <charset val="238"/>
      </rPr>
      <t>Armatura temeljnih greda</t>
    </r>
    <r>
      <rPr>
        <sz val="10"/>
        <rFont val="Arial"/>
        <family val="2"/>
        <charset val="238"/>
      </rPr>
      <t xml:space="preserve"> visine 100 cm i visine 60 cm, nadtemeljnih čašica, te temeljnih greda jezgre.</t>
    </r>
  </si>
  <si>
    <r>
      <t>Oplata, armatura i betoniranje</t>
    </r>
    <r>
      <rPr>
        <b/>
        <sz val="10"/>
        <rFont val="Arial"/>
        <family val="2"/>
        <charset val="238"/>
      </rPr>
      <t xml:space="preserve"> AB podne ploče prizemlja</t>
    </r>
    <r>
      <rPr>
        <sz val="10"/>
        <rFont val="Arial"/>
        <family val="2"/>
        <charset val="238"/>
      </rPr>
      <t xml:space="preserve"> (površine cca 547 m2), </t>
    </r>
    <r>
      <rPr>
        <b/>
        <sz val="10"/>
        <rFont val="Arial"/>
        <family val="2"/>
        <charset val="238"/>
      </rPr>
      <t>debljine d=20,0 cm</t>
    </r>
    <r>
      <rPr>
        <sz val="10"/>
        <rFont val="Arial"/>
        <family val="2"/>
        <charset val="238"/>
      </rPr>
      <t xml:space="preserve">, betonom klase C 30/37, razreda izloženosti XC2, te armirana armaturom B500B. Na dijelu prizemlja izvodi se završni sloj s kvarcnim posipom (spremište repromaterijala, površina cca 53,8 m2). </t>
    </r>
  </si>
  <si>
    <r>
      <t xml:space="preserve">Oplata, armatura i betoniranje </t>
    </r>
    <r>
      <rPr>
        <b/>
        <sz val="10"/>
        <rFont val="Arial"/>
        <family val="2"/>
        <charset val="238"/>
      </rPr>
      <t>AB zidova prizemlja i katova, debljine d=25,0 cm</t>
    </r>
    <r>
      <rPr>
        <sz val="10"/>
        <rFont val="Arial"/>
        <family val="2"/>
        <charset val="238"/>
      </rPr>
      <t>, betonom klase C30/37 razreda izloženosti XC1, te armiranih armaturom B500B.</t>
    </r>
  </si>
  <si>
    <t>Izrada, postava i vezivanje srednje složene armature izrađene prema važećim propisima, statičkom proračunu i armaturnim nacrtima.  Dana količina je aproksimativna, a točna količina i oblik dat će se armaturnim nacrtima. Količina armature za zidove jezgre debljine d=25,0 cm, te krovne ploče jezgre i okna uz jezgru.</t>
  </si>
  <si>
    <r>
      <t xml:space="preserve">Oplata i betoniranje </t>
    </r>
    <r>
      <rPr>
        <b/>
        <sz val="10"/>
        <rFont val="Arial"/>
        <family val="2"/>
        <charset val="238"/>
      </rPr>
      <t xml:space="preserve">AB stropnih (zabatnih) greda  prizemlja i katova, </t>
    </r>
    <r>
      <rPr>
        <sz val="10"/>
        <rFont val="Arial"/>
        <family val="2"/>
        <charset val="238"/>
      </rPr>
      <t>poprečnog presjeka od 30/170 cm do 30/190 cm, betonom klase C 30/37, razreda izloženosti XC1, te armiranih armaturom B500B.</t>
    </r>
  </si>
  <si>
    <r>
      <rPr>
        <b/>
        <sz val="10"/>
        <rFont val="Arial"/>
        <family val="2"/>
        <charset val="238"/>
      </rPr>
      <t>Armatura</t>
    </r>
    <r>
      <rPr>
        <sz val="10"/>
        <rFont val="Arial"/>
        <family val="2"/>
        <charset val="238"/>
      </rPr>
      <t xml:space="preserve"> </t>
    </r>
    <r>
      <rPr>
        <b/>
        <sz val="10"/>
        <rFont val="Arial"/>
        <family val="2"/>
        <charset val="238"/>
      </rPr>
      <t>zidova</t>
    </r>
    <r>
      <rPr>
        <sz val="10"/>
        <rFont val="Arial"/>
        <family val="2"/>
        <charset val="238"/>
      </rPr>
      <t xml:space="preserve"> prizemlja i katova, debljine 30cm, </t>
    </r>
    <r>
      <rPr>
        <b/>
        <sz val="10"/>
        <rFont val="Arial"/>
        <family val="2"/>
        <charset val="238"/>
      </rPr>
      <t>vertikalnih serklaža, horizontalnih serklaža i nadvoja,</t>
    </r>
    <r>
      <rPr>
        <sz val="10"/>
        <rFont val="Arial"/>
        <family val="2"/>
        <charset val="238"/>
      </rPr>
      <t xml:space="preserve"> te </t>
    </r>
    <r>
      <rPr>
        <b/>
        <sz val="10"/>
        <rFont val="Arial"/>
        <family val="2"/>
        <charset val="238"/>
      </rPr>
      <t>zabatnih greda</t>
    </r>
    <r>
      <rPr>
        <sz val="10"/>
        <rFont val="Arial"/>
        <family val="2"/>
        <charset val="238"/>
      </rPr>
      <t xml:space="preserve"> prizemlja i katova. Armatura zidova jezgre i šahta obračunata je u stavci 12.</t>
    </r>
  </si>
  <si>
    <r>
      <t xml:space="preserve">Oplata, armatura i betoniranje </t>
    </r>
    <r>
      <rPr>
        <b/>
        <sz val="10"/>
        <rFont val="Arial"/>
        <family val="2"/>
        <charset val="238"/>
      </rPr>
      <t xml:space="preserve">AB horizontalnih serklaža i nadvoja prizemlja </t>
    </r>
    <r>
      <rPr>
        <sz val="10"/>
        <rFont val="Arial"/>
        <family val="2"/>
        <charset val="238"/>
      </rPr>
      <t>poprečnog presjeka 25/25 cm do 30/25 cm betonom klase C 25/30, razreda izloženosti XC1, te armiranih armaturom B500B.</t>
    </r>
  </si>
  <si>
    <t xml:space="preserve"> Armatura horizontalnih serklaža i nadvoja prizemlja obračunata je zajedno sa armaturom zidova i vertikalnih serklaža u stavci 16.</t>
  </si>
  <si>
    <t>Armatura krovne ploče jezgre obračunata je zajedno sa armaturom zidova jezgre debljine d= 25,0cm i armaturom krovne ploče okna uz jezgru u stavci 12.</t>
  </si>
  <si>
    <t>Armatura krovne ploče okna uz jezgru obračunata je zajedno sa armaturom zidova jezgre debljine d= 25,0cm i armaturom krovne ploče jezgre u stavci 12.</t>
  </si>
  <si>
    <r>
      <t xml:space="preserve">Oplata i betoniranje armirano betonskih monolitnih </t>
    </r>
    <r>
      <rPr>
        <b/>
        <sz val="10"/>
        <rFont val="Arial"/>
        <family val="2"/>
        <charset val="238"/>
      </rPr>
      <t>nadtemeljnih greda</t>
    </r>
    <r>
      <rPr>
        <sz val="10"/>
        <rFont val="Arial"/>
        <family val="2"/>
        <charset val="238"/>
      </rPr>
      <t xml:space="preserve"> dimenzija poprečnog presjeka cca </t>
    </r>
    <r>
      <rPr>
        <b/>
        <sz val="10"/>
        <rFont val="Arial"/>
        <family val="2"/>
        <charset val="238"/>
      </rPr>
      <t xml:space="preserve">30/130 cm i nadtem.stupova </t>
    </r>
    <r>
      <rPr>
        <sz val="10"/>
        <rFont val="Arial"/>
        <family val="2"/>
        <charset val="238"/>
      </rPr>
      <t xml:space="preserve">dimenzija poprečnog presjeka </t>
    </r>
    <r>
      <rPr>
        <b/>
        <sz val="10"/>
        <rFont val="Arial"/>
        <family val="2"/>
        <charset val="238"/>
      </rPr>
      <t>50/50/130 cm</t>
    </r>
    <r>
      <rPr>
        <sz val="10"/>
        <rFont val="Arial"/>
        <family val="2"/>
        <charset val="238"/>
      </rPr>
      <t>, izrađenih od betona klase C30/37, razreda izloženosti XC2, te armiranih armaturom B 500B. Količine materijala za sve grede ukupno.</t>
    </r>
  </si>
  <si>
    <t>Oplata konstrukcije prema nacrtima, komplet sa svim transportima, pomoćnim materijalom te čišćenjem, sortiranjem i slaganjem nakon demontaže. Obračunate su obje strane nadtem.greda. Obračun po m2 izvedene oplate.</t>
  </si>
  <si>
    <r>
      <t>Oplata i betoniranje</t>
    </r>
    <r>
      <rPr>
        <b/>
        <sz val="10"/>
        <rFont val="Arial"/>
        <family val="2"/>
        <charset val="238"/>
      </rPr>
      <t xml:space="preserve"> AB podne ploče prizemlja</t>
    </r>
    <r>
      <rPr>
        <sz val="10"/>
        <rFont val="Arial"/>
        <family val="2"/>
        <charset val="238"/>
      </rPr>
      <t xml:space="preserve"> (površine cca 207 m2), </t>
    </r>
    <r>
      <rPr>
        <b/>
        <sz val="10"/>
        <rFont val="Arial"/>
        <family val="2"/>
        <charset val="238"/>
      </rPr>
      <t>debljine d=20,0 cm</t>
    </r>
    <r>
      <rPr>
        <sz val="10"/>
        <rFont val="Arial"/>
        <family val="2"/>
        <charset val="238"/>
      </rPr>
      <t>, betonom klase C 30/37, razreda izloženosti XC2.</t>
    </r>
  </si>
  <si>
    <r>
      <t>Oplata, armatura i betoniranje</t>
    </r>
    <r>
      <rPr>
        <b/>
        <sz val="10"/>
        <rFont val="Arial"/>
        <family val="2"/>
        <charset val="238"/>
      </rPr>
      <t xml:space="preserve"> AB stropne ploče prizemlja</t>
    </r>
    <r>
      <rPr>
        <sz val="10"/>
        <rFont val="Arial"/>
        <family val="2"/>
        <charset val="238"/>
      </rPr>
      <t xml:space="preserve"> (površine cca 141 m2), </t>
    </r>
    <r>
      <rPr>
        <b/>
        <sz val="10"/>
        <rFont val="Arial"/>
        <family val="2"/>
        <charset val="238"/>
      </rPr>
      <t>debljine d=20,0 cm</t>
    </r>
    <r>
      <rPr>
        <sz val="10"/>
        <rFont val="Arial"/>
        <family val="2"/>
        <charset val="238"/>
      </rPr>
      <t>, betonom klase C 25/30, razreda izloženosti XC1.</t>
    </r>
  </si>
  <si>
    <t xml:space="preserve"> - armatura ploče stropa prizemlja i greda stropa prizemlja - rebrasta</t>
  </si>
  <si>
    <t xml:space="preserve"> - armatura ploče stropa prizemlja i greda stropa prizemlja - armaturne mreže</t>
  </si>
  <si>
    <r>
      <t>Oplata, armatura i betoniranje</t>
    </r>
    <r>
      <rPr>
        <b/>
        <sz val="10"/>
        <rFont val="Arial"/>
        <family val="2"/>
        <charset val="238"/>
      </rPr>
      <t xml:space="preserve"> AB stropne ploče 1.kata</t>
    </r>
    <r>
      <rPr>
        <sz val="10"/>
        <rFont val="Arial"/>
        <family val="2"/>
        <charset val="238"/>
      </rPr>
      <t xml:space="preserve"> (površine cca 162 m2), </t>
    </r>
    <r>
      <rPr>
        <b/>
        <sz val="10"/>
        <rFont val="Arial"/>
        <family val="2"/>
        <charset val="238"/>
      </rPr>
      <t>debljine d=20,0 cm</t>
    </r>
    <r>
      <rPr>
        <sz val="10"/>
        <rFont val="Arial"/>
        <family val="2"/>
        <charset val="238"/>
      </rPr>
      <t>, betonom klase C 25/30, razreda izloženosti XC1.</t>
    </r>
  </si>
  <si>
    <t xml:space="preserve"> - armatura ploče stropa 1.kata, podne ploče terase na 2. katu i greda stropa 1.kata - rebrasta</t>
  </si>
  <si>
    <t xml:space="preserve"> - armatura ploče stropa 1.kata, podne ploče terase na 2. katu i greda stropa 1.kata - armaturne mreže</t>
  </si>
  <si>
    <t xml:space="preserve"> - armatura je obračunata u stavci 29. zajedno sa armaturom ploče stropa 1.kata i greda stropa 1.kata</t>
  </si>
  <si>
    <r>
      <t>Oplata, armatura i betoniranje</t>
    </r>
    <r>
      <rPr>
        <b/>
        <sz val="10"/>
        <rFont val="Arial"/>
        <family val="2"/>
        <charset val="238"/>
      </rPr>
      <t xml:space="preserve"> AB stropne ploče 2.kata</t>
    </r>
    <r>
      <rPr>
        <sz val="10"/>
        <rFont val="Arial"/>
        <family val="2"/>
        <charset val="238"/>
      </rPr>
      <t xml:space="preserve"> (površine cca 153 m2), </t>
    </r>
    <r>
      <rPr>
        <b/>
        <sz val="10"/>
        <rFont val="Arial"/>
        <family val="2"/>
        <charset val="238"/>
      </rPr>
      <t>debljine d=20,0 cm</t>
    </r>
    <r>
      <rPr>
        <sz val="10"/>
        <rFont val="Arial"/>
        <family val="2"/>
        <charset val="238"/>
      </rPr>
      <t>, betonom klase C 25/30, razreda izloženosti XC1.</t>
    </r>
  </si>
  <si>
    <t xml:space="preserve"> - armatura ploče stropa 2.kata, ploče balkona i greda stropa 2.kata - rebrasta</t>
  </si>
  <si>
    <t xml:space="preserve"> - armatura ploče stropa 2.kata, ploče balkona i greda stropa 2.kata - armaturne mreže</t>
  </si>
  <si>
    <t xml:space="preserve"> - armatura je obračunata u stavci 31. zajedno sa armaturom ploče stropa 2.kata i greda stropa 2.kata</t>
  </si>
  <si>
    <t xml:space="preserve"> - armatura ploče stropa 3.kata, krovne ploče jezgre i krovne ploče iznad okna za dizalo, te  greda stropa 3.kata - rebrasta</t>
  </si>
  <si>
    <t xml:space="preserve"> - armatura ploče stropa 3.kata, krovne ploče jezgre i krovne ploče iznad okna za dizalo, te  greda stropa 3.kata - armaturne mreže</t>
  </si>
  <si>
    <r>
      <t>Oplata, armatura i betoniranje</t>
    </r>
    <r>
      <rPr>
        <b/>
        <sz val="10"/>
        <rFont val="Arial"/>
        <family val="2"/>
        <charset val="238"/>
      </rPr>
      <t xml:space="preserve"> AB krovne ploče jezgre</t>
    </r>
    <r>
      <rPr>
        <sz val="10"/>
        <rFont val="Arial"/>
        <family val="2"/>
        <charset val="238"/>
      </rPr>
      <t xml:space="preserve"> (površine cca 33 m2), </t>
    </r>
    <r>
      <rPr>
        <b/>
        <sz val="10"/>
        <rFont val="Arial"/>
        <family val="2"/>
        <charset val="238"/>
      </rPr>
      <t>debljine d=20,0 cm</t>
    </r>
    <r>
      <rPr>
        <sz val="10"/>
        <rFont val="Arial"/>
        <family val="2"/>
        <charset val="238"/>
      </rPr>
      <t>, betonom klase C 25/30, razreda izloženosti XC1.</t>
    </r>
  </si>
  <si>
    <t xml:space="preserve"> - armatura je obračunata u stavci 33. zajedno sa armaturom ploče stropa 3.kata, krovne ploča iznad okna za dizalo i greda stropa 3.kata</t>
  </si>
  <si>
    <t xml:space="preserve"> - armatura je obračunata u stavci 33. zajedno sa armaturom ploče stropa 3.kata, krovne ploče jezgre i greda stropa 3.kata</t>
  </si>
  <si>
    <r>
      <t xml:space="preserve">Oplata, armatura i betoniranje </t>
    </r>
    <r>
      <rPr>
        <b/>
        <sz val="10"/>
        <rFont val="Arial"/>
        <family val="2"/>
        <charset val="238"/>
      </rPr>
      <t xml:space="preserve">AB stropnih greda, horizontalnih serklaža i nadvoja prizemlja i katova </t>
    </r>
    <r>
      <rPr>
        <sz val="10"/>
        <rFont val="Arial"/>
        <family val="2"/>
        <charset val="238"/>
      </rPr>
      <t>poprečnog presjeka cca 25/20 cm do cca 25/130 cm betonom klase C 25/30, razreda izloženosti XC1, te armiranih armaturom B500B.</t>
    </r>
  </si>
  <si>
    <t xml:space="preserve"> - armatura je obračunata u stavkama 29.,31.,33., zajedno sa armaturom ploča stropova</t>
  </si>
  <si>
    <r>
      <t xml:space="preserve">Dobava i ugradnja predgotovljenih armirano betonskih stupova </t>
    </r>
    <r>
      <rPr>
        <b/>
        <sz val="10"/>
        <rFont val="Arial"/>
        <family val="2"/>
        <charset val="238"/>
      </rPr>
      <t>pozicije S1</t>
    </r>
    <r>
      <rPr>
        <sz val="10"/>
        <rFont val="Arial"/>
        <family val="2"/>
        <charset val="238"/>
      </rPr>
      <t xml:space="preserve"> dimenzija popr.pr. 60/60 cm, ukupne duljine cca 14,37 m, izrađenih od betona klase C 50/60, razreda izloženosti XC1, te armiranih armaturom B 500B. Svi stupovi završavaju sa ankerima za montažu armirano betonskih nosača. </t>
    </r>
  </si>
  <si>
    <t xml:space="preserve"> - rebrasta armatura 1820,83 kg</t>
  </si>
  <si>
    <t xml:space="preserve"> - komada 2</t>
  </si>
  <si>
    <t xml:space="preserve"> - rebrasta armatura 2026,43 kg</t>
  </si>
  <si>
    <r>
      <t xml:space="preserve">Sve kao stavka 45., samo stupovi </t>
    </r>
    <r>
      <rPr>
        <b/>
        <sz val="10"/>
        <rFont val="Arial"/>
        <family val="2"/>
        <charset val="238"/>
      </rPr>
      <t xml:space="preserve">pozicije S3 dimenzija popr.pr. 60/60 cm, ukupne duljine cca 14,37 m. </t>
    </r>
  </si>
  <si>
    <t xml:space="preserve"> - beton 5,4 m3</t>
  </si>
  <si>
    <t xml:space="preserve"> - rebrasta armatura 1908,17 kg</t>
  </si>
  <si>
    <t xml:space="preserve"> - komada 2 </t>
  </si>
  <si>
    <t>47.a</t>
  </si>
  <si>
    <r>
      <t xml:space="preserve">Sve kao stavka 45., samo stupovi </t>
    </r>
    <r>
      <rPr>
        <b/>
        <sz val="10"/>
        <rFont val="Arial"/>
        <family val="2"/>
        <charset val="238"/>
      </rPr>
      <t xml:space="preserve">pozicije S4 dimenzija popr.pr. 60/60 cm, ukupne duljine cca 14,37 m. </t>
    </r>
  </si>
  <si>
    <t>47.b</t>
  </si>
  <si>
    <r>
      <t xml:space="preserve">Sve kao stavka 45., samo stupovi </t>
    </r>
    <r>
      <rPr>
        <b/>
        <sz val="10"/>
        <rFont val="Arial"/>
        <family val="2"/>
        <charset val="238"/>
      </rPr>
      <t xml:space="preserve">pozicije S5 dimenzija popr.pr. 60/60 cm, ukupne duljine cca 14,37 m. </t>
    </r>
  </si>
  <si>
    <t xml:space="preserve"> - rebrasta armatura 1839,96 kg</t>
  </si>
  <si>
    <t xml:space="preserve"> - komada 1</t>
  </si>
  <si>
    <t>47.c</t>
  </si>
  <si>
    <r>
      <t xml:space="preserve">Sve kao stavka 45., samo stupovi </t>
    </r>
    <r>
      <rPr>
        <b/>
        <sz val="10"/>
        <rFont val="Arial"/>
        <family val="2"/>
        <charset val="238"/>
      </rPr>
      <t xml:space="preserve">pozicije S6 dimenzija popr.pr. 60/60 cm, ukupne duljine cca 14,37 m. </t>
    </r>
  </si>
  <si>
    <t>47.d</t>
  </si>
  <si>
    <r>
      <t xml:space="preserve">Sve kao stavka 45., samo stupovi </t>
    </r>
    <r>
      <rPr>
        <b/>
        <sz val="10"/>
        <rFont val="Arial"/>
        <family val="2"/>
        <charset val="238"/>
      </rPr>
      <t xml:space="preserve">pozicije S7 dimenzija popr.pr. 60/60 cm, ukupne duljine cca 14,37 m. </t>
    </r>
  </si>
  <si>
    <t>47.e</t>
  </si>
  <si>
    <r>
      <t xml:space="preserve">Sve kao stavka 45., samo stupovi </t>
    </r>
    <r>
      <rPr>
        <b/>
        <sz val="10"/>
        <rFont val="Arial"/>
        <family val="2"/>
        <charset val="238"/>
      </rPr>
      <t xml:space="preserve">pozicije S8 dimenzija popr.pr. 60/60 cm, ukupne duljine cca 14,37 m. </t>
    </r>
  </si>
  <si>
    <t xml:space="preserve"> - rebrasta armatura 1859,08 kg</t>
  </si>
  <si>
    <r>
      <t xml:space="preserve">Dobava i ugradnja predgotovljenih armirano betonskih </t>
    </r>
    <r>
      <rPr>
        <b/>
        <sz val="10"/>
        <rFont val="Arial"/>
        <family val="2"/>
        <charset val="238"/>
      </rPr>
      <t>greda s parapetom u stropu prizemlja</t>
    </r>
    <r>
      <rPr>
        <sz val="10"/>
        <rFont val="Arial"/>
        <family val="2"/>
        <charset val="238"/>
      </rPr>
      <t>, poprečnog presjeka 65/80 cm, ukupne visine 190 cm, ukupne duljine 6,86 m, izrađenih od betona klase C50/60, klase izloženosti XC1 te armiranih armaturom B 500B. Pozicije greda G101, G101A, G101B, G102, G102A, G102B.</t>
    </r>
  </si>
  <si>
    <t xml:space="preserve"> - beton 4,4 m3</t>
  </si>
  <si>
    <t xml:space="preserve"> - rebrasta armatura: 840,45 kg</t>
  </si>
  <si>
    <r>
      <t xml:space="preserve">Sve kao stavka 48., samo </t>
    </r>
    <r>
      <rPr>
        <b/>
        <sz val="10"/>
        <rFont val="Arial"/>
        <family val="2"/>
        <charset val="238"/>
      </rPr>
      <t xml:space="preserve">greda s parapetom, </t>
    </r>
    <r>
      <rPr>
        <sz val="10"/>
        <rFont val="Arial"/>
        <family val="2"/>
        <charset val="238"/>
      </rPr>
      <t>poprečnog presjeka 65/80 cm, ukupne visine 190 cm, ukupne duljine 5,19 m. Pozicija grede G103.</t>
    </r>
  </si>
  <si>
    <t xml:space="preserve"> - beton 3,45 m3</t>
  </si>
  <si>
    <t xml:space="preserve"> - rebrasta armatura: 668,15 kg</t>
  </si>
  <si>
    <t>49.a</t>
  </si>
  <si>
    <r>
      <t xml:space="preserve">Sve kao stavka 48., samo </t>
    </r>
    <r>
      <rPr>
        <b/>
        <sz val="10"/>
        <rFont val="Arial"/>
        <family val="2"/>
        <charset val="238"/>
      </rPr>
      <t xml:space="preserve">greda s parapetom, </t>
    </r>
    <r>
      <rPr>
        <sz val="10"/>
        <rFont val="Arial"/>
        <family val="2"/>
        <charset val="238"/>
      </rPr>
      <t>poprečnog presjeka 65/80 cm, ukupne visine 190 cm, ukupne duljine 5,19 m. Pozicije greda G103A, G103B, G103C, G103D, G103E.</t>
    </r>
  </si>
  <si>
    <t xml:space="preserve"> - beton 3,91 m3</t>
  </si>
  <si>
    <t xml:space="preserve"> - rebrasta armatura: 670,4 kg</t>
  </si>
  <si>
    <t xml:space="preserve"> - komada 5</t>
  </si>
  <si>
    <r>
      <t>Dobava i ugradnja predgotovljenih armirano betonskih</t>
    </r>
    <r>
      <rPr>
        <b/>
        <sz val="10"/>
        <rFont val="Arial"/>
        <family val="2"/>
        <charset val="238"/>
      </rPr>
      <t xml:space="preserve"> greda u stropu 1.kata</t>
    </r>
    <r>
      <rPr>
        <sz val="10"/>
        <rFont val="Arial"/>
        <family val="2"/>
        <charset val="238"/>
      </rPr>
      <t xml:space="preserve"> poprečnog presjeka 40/80 cm, ukupne visine 112 cm, ukupne duljine 6,86 m,  izrađenih od betona klase C50/60, klase izloženosti XC1 te armiranih armaturom B 500B. Pozicije greda G201, G202.</t>
    </r>
  </si>
  <si>
    <t xml:space="preserve"> - rebrasta armatura: 701,0 kg</t>
  </si>
  <si>
    <r>
      <t xml:space="preserve">Sve kao stavka 50., samo </t>
    </r>
    <r>
      <rPr>
        <b/>
        <sz val="10"/>
        <rFont val="Arial"/>
        <family val="2"/>
        <charset val="238"/>
      </rPr>
      <t xml:space="preserve">greda </t>
    </r>
    <r>
      <rPr>
        <sz val="10"/>
        <rFont val="Arial"/>
        <family val="2"/>
        <charset val="238"/>
      </rPr>
      <t>poprečnog presjeka 40/39 cm, ukupne visine 71 cm, ukupne duljine 5,19 m. Pozicije greda G203, G203A, G203B.</t>
    </r>
  </si>
  <si>
    <t xml:space="preserve"> - beton 1,7 m3</t>
  </si>
  <si>
    <t xml:space="preserve"> - rebrasta armatura: 533,81 kg</t>
  </si>
  <si>
    <r>
      <t xml:space="preserve">Dobava i ugradnja predgotovljenih armirano betonskih </t>
    </r>
    <r>
      <rPr>
        <b/>
        <sz val="10"/>
        <rFont val="Arial"/>
        <family val="2"/>
        <charset val="238"/>
      </rPr>
      <t>greda s parapetom u stropu 2.kata</t>
    </r>
    <r>
      <rPr>
        <sz val="10"/>
        <rFont val="Arial"/>
        <family val="2"/>
        <charset val="238"/>
      </rPr>
      <t xml:space="preserve"> poprečnog presjeka 65/80 cm, ukupne visine 170 cm, ukupne duljine 6,86 m,  izrađenih od betona klase C50/60, klase izloženosti XC1 te armiranih armaturom B 500B. Pozicije greda G301 i G302.</t>
    </r>
  </si>
  <si>
    <t xml:space="preserve"> - beton 4,13 m3</t>
  </si>
  <si>
    <t xml:space="preserve"> - rebrasta armatura: 829,76 kg</t>
  </si>
  <si>
    <r>
      <t xml:space="preserve">Sve kao stavka 52., samo </t>
    </r>
    <r>
      <rPr>
        <b/>
        <sz val="10"/>
        <rFont val="Arial"/>
        <family val="2"/>
        <charset val="238"/>
      </rPr>
      <t xml:space="preserve">greda s parapetom, </t>
    </r>
    <r>
      <rPr>
        <sz val="10"/>
        <rFont val="Arial"/>
        <family val="2"/>
        <charset val="238"/>
      </rPr>
      <t>poprečnog presjeka 65/80 cm, ukupne visine 170 cm, ukupne duljine 5,19 m. Pozicije greda G303, G303A, G303B.</t>
    </r>
  </si>
  <si>
    <t xml:space="preserve"> - rebrasta armatura: 660,49 kg</t>
  </si>
  <si>
    <r>
      <t>Dobava i ugradnja</t>
    </r>
    <r>
      <rPr>
        <b/>
        <sz val="10"/>
        <rFont val="Arial"/>
        <family val="2"/>
        <charset val="238"/>
      </rPr>
      <t xml:space="preserve"> predgotovljenih prednapetih TT ploča u stropu prizemlja, 1.kata i 2.kata,</t>
    </r>
    <r>
      <rPr>
        <sz val="10"/>
        <rFont val="Arial"/>
        <family val="2"/>
        <charset val="238"/>
      </rPr>
      <t xml:space="preserve"> raspona cca 17,16 m, širine cca 2,49 m, ukupne visine cca 72 cm, izrađenih od betona klase C50/60, razreda izloženosti XC1, te armiranih armaturom B 500B, i užadi za prednaprezanje tipa Y1860S7. Pozicija TT1.</t>
    </r>
  </si>
  <si>
    <t xml:space="preserve"> - beton 7,62 m3</t>
  </si>
  <si>
    <t xml:space="preserve"> - rebrasta armatura 713,64 kg</t>
  </si>
  <si>
    <t xml:space="preserve"> - armaturne mreže 259,29 kg</t>
  </si>
  <si>
    <t xml:space="preserve"> - užad za prednaprezanje 185,2 kg</t>
  </si>
  <si>
    <t>54.a</t>
  </si>
  <si>
    <r>
      <t xml:space="preserve">Sve kao stavka 54., samo </t>
    </r>
    <r>
      <rPr>
        <b/>
        <sz val="10"/>
        <rFont val="Arial"/>
        <family val="2"/>
        <charset val="238"/>
      </rPr>
      <t xml:space="preserve">TT ploče pozicije TT2, </t>
    </r>
    <r>
      <rPr>
        <sz val="10"/>
        <rFont val="Arial"/>
        <family val="2"/>
        <charset val="238"/>
      </rPr>
      <t>raspona cca 17,16 m, širine cca 2,49 m, ukupne visine cca 72 cm, izrađenih od betona klase C50/60, razreda izloženosti XC1, te armiranih armaturom B 500B, i užadi za prednaprezanje tipa Y1860S7.</t>
    </r>
  </si>
  <si>
    <t xml:space="preserve"> - beton 7,61 m3</t>
  </si>
  <si>
    <t xml:space="preserve"> - rebrasta armatura 710,91 kg</t>
  </si>
  <si>
    <t xml:space="preserve"> - komada 17</t>
  </si>
  <si>
    <t>54.b</t>
  </si>
  <si>
    <r>
      <t xml:space="preserve">Sve kao stavka 54., samo </t>
    </r>
    <r>
      <rPr>
        <b/>
        <sz val="10"/>
        <rFont val="Arial"/>
        <family val="2"/>
        <charset val="238"/>
      </rPr>
      <t xml:space="preserve">TT ploče pozicije TT3, </t>
    </r>
    <r>
      <rPr>
        <sz val="10"/>
        <rFont val="Arial"/>
        <family val="2"/>
        <charset val="238"/>
      </rPr>
      <t>raspona cca 17,16 m, širine cca 2,49 m, ukupne visine cca 72 cm, izrađenih od betona klase C50/60, razreda izloženosti XC1, te armiranih armaturom B 500B, i užadi za prednaprezanje tipa Y1860S7.</t>
    </r>
  </si>
  <si>
    <t xml:space="preserve"> - beton 7,57 m3</t>
  </si>
  <si>
    <t>54.c</t>
  </si>
  <si>
    <r>
      <t xml:space="preserve">Sve kao stavka 54., samo </t>
    </r>
    <r>
      <rPr>
        <b/>
        <sz val="10"/>
        <rFont val="Arial"/>
        <family val="2"/>
        <charset val="238"/>
      </rPr>
      <t xml:space="preserve">TT ploče pozicije TT4 i TT5, </t>
    </r>
    <r>
      <rPr>
        <sz val="10"/>
        <rFont val="Arial"/>
        <family val="2"/>
        <charset val="238"/>
      </rPr>
      <t>raspona cca 17,16 m, širine cca 2,49 m, ukupne visine cca 72 cm, izrađenih od betona klase C50/60, razreda izloženosti XC1, te armiranih armaturom B 500B, i užadi za prednaprezanje tipa Y1860S7.</t>
    </r>
  </si>
  <si>
    <t xml:space="preserve"> - beton 7,6 m3</t>
  </si>
  <si>
    <t xml:space="preserve"> - rebrasta armatura 711,77 kg</t>
  </si>
  <si>
    <t xml:space="preserve"> - komada: TT4 2kom, TT5 2kom</t>
  </si>
  <si>
    <r>
      <t xml:space="preserve">Sve kao stavka 54., samo </t>
    </r>
    <r>
      <rPr>
        <b/>
        <sz val="10"/>
        <rFont val="Arial"/>
        <family val="2"/>
        <charset val="238"/>
      </rPr>
      <t xml:space="preserve">TT ploče uz jezgru, </t>
    </r>
    <r>
      <rPr>
        <sz val="10"/>
        <rFont val="Arial"/>
        <family val="2"/>
        <charset val="238"/>
      </rPr>
      <t>raspona cca 5,76 m, širine cca 2,49 m, ukupne visine cca 72 cm, izrađenih od betona klase C50/60, razreda izloženosti XC1, te armiranih armaturom B 500B, i užadi za prednaprezanje tipa Y1860S7. Pozicija TT9.</t>
    </r>
  </si>
  <si>
    <t xml:space="preserve"> - beton 2,47 m3</t>
  </si>
  <si>
    <t xml:space="preserve"> - rebrasta armatura 405,22 kg</t>
  </si>
  <si>
    <t xml:space="preserve"> - armaturne mreže 103,72 kg</t>
  </si>
  <si>
    <t>55.a</t>
  </si>
  <si>
    <r>
      <t xml:space="preserve">Sve kao stavka 54., samo </t>
    </r>
    <r>
      <rPr>
        <b/>
        <sz val="10"/>
        <rFont val="Arial"/>
        <family val="2"/>
        <charset val="238"/>
      </rPr>
      <t xml:space="preserve">TT ploče uz jezgru, </t>
    </r>
    <r>
      <rPr>
        <sz val="10"/>
        <rFont val="Arial"/>
        <family val="2"/>
        <charset val="238"/>
      </rPr>
      <t>raspona cca 5,76 m, širine cca 2,30 m, ukupne visine cca 72 cm, izrađenih od betona klase C50/60, razreda izloženosti XC1, te armiranih armaturom B 500B, i užadi za prednaprezanje tipa Y1860S7. Pozicija TT10.</t>
    </r>
  </si>
  <si>
    <t xml:space="preserve"> - beton 2,42 m3</t>
  </si>
  <si>
    <t xml:space="preserve"> - rebrasta armatura 404,86 kg</t>
  </si>
  <si>
    <r>
      <t xml:space="preserve">Sve kao stavka 54., samo </t>
    </r>
    <r>
      <rPr>
        <b/>
        <sz val="10"/>
        <rFont val="Arial"/>
        <family val="2"/>
        <charset val="238"/>
      </rPr>
      <t xml:space="preserve">TT ploče uz jezgru, </t>
    </r>
    <r>
      <rPr>
        <sz val="10"/>
        <rFont val="Arial"/>
        <family val="2"/>
        <charset val="238"/>
      </rPr>
      <t>raspona cca 5,76 m, širine cca 1,01 m, ukupne visine cca 72 cm, izrađenih od betona klase C50/60, razreda izloženosti XC1, te armiranih armaturom B 500B, i užadi za prednaprezanje tipa Y1860S7. Pozicije TT11 i TT12.</t>
    </r>
  </si>
  <si>
    <t xml:space="preserve"> - beton 1,14 m3</t>
  </si>
  <si>
    <t xml:space="preserve"> - rebrasta armatura 199,71 kg</t>
  </si>
  <si>
    <t xml:space="preserve"> - armaturne mreže 51,86 kg</t>
  </si>
  <si>
    <t xml:space="preserve"> - užad za prednaprezanje 31,1 kg</t>
  </si>
  <si>
    <t xml:space="preserve"> - komada: TT11 6kom; TT12 6kom</t>
  </si>
  <si>
    <r>
      <t>Dobava i ugradnja</t>
    </r>
    <r>
      <rPr>
        <b/>
        <sz val="10"/>
        <rFont val="Arial"/>
        <family val="2"/>
        <charset val="238"/>
      </rPr>
      <t xml:space="preserve"> predgotovljenih prednapetih TT ploča u stropu prizemlja, 1.kata i 2.kata,</t>
    </r>
    <r>
      <rPr>
        <sz val="10"/>
        <rFont val="Arial"/>
        <family val="2"/>
        <charset val="238"/>
      </rPr>
      <t xml:space="preserve"> raspona cca 17,16 m, širine cca 1,11 m, ukupne visine cca 72 cm, izrađenih od betona klase C50/60, razreda izloženosti XC1, te armiranih armaturom B 500B, i užadi za prednaprezanje tipa Y1860S7.  Pozicija TT8.</t>
    </r>
  </si>
  <si>
    <t xml:space="preserve"> - beton 3,69 m3</t>
  </si>
  <si>
    <t xml:space="preserve"> - rebrasta armatura 352,28 kg</t>
  </si>
  <si>
    <t xml:space="preserve"> - užad za prednaprezanje 93 kg</t>
  </si>
  <si>
    <t>57.a</t>
  </si>
  <si>
    <r>
      <t xml:space="preserve">Sve kao stavka 57., samo </t>
    </r>
    <r>
      <rPr>
        <b/>
        <sz val="10"/>
        <rFont val="Arial"/>
        <family val="2"/>
        <charset val="238"/>
      </rPr>
      <t xml:space="preserve">TT ploče </t>
    </r>
    <r>
      <rPr>
        <sz val="10"/>
        <rFont val="Arial"/>
        <family val="2"/>
        <charset val="238"/>
      </rPr>
      <t>raspona cca 17,16 m, širine cca 1,11 m, ukupne visine cca 72 cm, izrađenih od betona klase C50/60, razreda izloženosti XC1, te armiranih armaturom B 500B, i užadi za prednaprezanje tipa Y1860S7. Pozicija TT13.</t>
    </r>
  </si>
  <si>
    <t xml:space="preserve"> - beton 3,62 m3</t>
  </si>
  <si>
    <t xml:space="preserve"> - rebrasta armatura 401,84 kg</t>
  </si>
  <si>
    <r>
      <t xml:space="preserve">Sve kao stavka 57., samo </t>
    </r>
    <r>
      <rPr>
        <b/>
        <sz val="10"/>
        <rFont val="Arial"/>
        <family val="2"/>
        <charset val="238"/>
      </rPr>
      <t xml:space="preserve">TT ploče </t>
    </r>
    <r>
      <rPr>
        <sz val="10"/>
        <rFont val="Arial"/>
        <family val="2"/>
        <charset val="238"/>
      </rPr>
      <t>raspona cca 17,16 m, širine cca 1,18 m, ukupne visine cca 72 cm, izrađenih od betona klase C50/60, razreda izloženosti XC1, te armiranih armaturom B 500B, i užadi za prednaprezanje tipa Y1860S7. Pozicija TT7.</t>
    </r>
  </si>
  <si>
    <t xml:space="preserve"> - beton 3,64 m3</t>
  </si>
  <si>
    <t xml:space="preserve"> - rebrasta armatura 361,63 kg</t>
  </si>
  <si>
    <t xml:space="preserve"> - armaturne mreže 155,57 kg</t>
  </si>
  <si>
    <r>
      <t xml:space="preserve">Sve kao stavka 57., samo </t>
    </r>
    <r>
      <rPr>
        <b/>
        <sz val="10"/>
        <rFont val="Arial"/>
        <family val="2"/>
        <charset val="238"/>
      </rPr>
      <t xml:space="preserve">TT ploče </t>
    </r>
    <r>
      <rPr>
        <sz val="10"/>
        <rFont val="Arial"/>
        <family val="2"/>
        <charset val="238"/>
      </rPr>
      <t>raspona cca 17,16 m, širine cca 0,82 m, ukupne visine cca 72 cm, izrađenih od betona klase C50/60, razreda izloženosti XC1, te armiranih armaturom B 500B, i užadi za prednaprezanje tipa Y1860S7. Pozicija TT6.</t>
    </r>
  </si>
  <si>
    <t xml:space="preserve"> - rebrasta armatura 351,74 kg</t>
  </si>
  <si>
    <r>
      <t>Armatura i betoniranje</t>
    </r>
    <r>
      <rPr>
        <b/>
        <sz val="10"/>
        <rFont val="Arial"/>
        <family val="2"/>
        <charset val="238"/>
      </rPr>
      <t xml:space="preserve"> armirano betonske tlačne ploče na 1.katu (strop prizemlja),</t>
    </r>
    <r>
      <rPr>
        <sz val="10"/>
        <rFont val="Arial"/>
        <family val="2"/>
        <charset val="238"/>
      </rPr>
      <t xml:space="preserve"> površine cca 775 m2,  debljine 8 cm, izrađene od betona klase C25/30  te armirane armaturom B 500B.</t>
    </r>
  </si>
  <si>
    <r>
      <t>Armatura i betoniranje</t>
    </r>
    <r>
      <rPr>
        <b/>
        <sz val="10"/>
        <rFont val="Arial"/>
        <family val="2"/>
        <charset val="238"/>
      </rPr>
      <t xml:space="preserve"> armirano betonske tlačne ploče na 2.katu (strop 1.kata),</t>
    </r>
    <r>
      <rPr>
        <sz val="10"/>
        <rFont val="Arial"/>
        <family val="2"/>
        <charset val="238"/>
      </rPr>
      <t xml:space="preserve"> površine cca 775 m2,  debljine 8 cm, izrađene od betona klase C25/30  te armirane armaturom B 500B.</t>
    </r>
  </si>
  <si>
    <r>
      <t>Armatura i betoniranje</t>
    </r>
    <r>
      <rPr>
        <b/>
        <sz val="10"/>
        <rFont val="Arial"/>
        <family val="2"/>
        <charset val="238"/>
      </rPr>
      <t xml:space="preserve"> armirano betonske tlačne ploče iznad 2.kata (strop 2.kata),</t>
    </r>
    <r>
      <rPr>
        <sz val="10"/>
        <rFont val="Arial"/>
        <family val="2"/>
        <charset val="238"/>
      </rPr>
      <t xml:space="preserve"> površine cca 775 m2,  debljine 8 cm, izrađene od betona klase C25/30  te armirane armaturom B 500B.</t>
    </r>
  </si>
  <si>
    <t>Dobava i postavljanje impregniranih OSB ploča d = 2,2 cm, iznad atike krova, te s potrebnim materijalom za pričvršćenje na čeličnu potkonstrukciju. Na OSB ploče se postavlja hidroizolacija i okapni lim koji su posebno obračunati u izolaterskim tj. limarskim radovima. Obračun po m2 obloge.</t>
  </si>
  <si>
    <t>Dobava i postavljanje drvene gredice visine 16 cm, širine 27 cm, te drvene gredice visine 8 cm i širine 17 cm, iznad toplinske izolacije i čelične konstrukcije uz rub krova mosta.</t>
  </si>
  <si>
    <t xml:space="preserve"> - 16/27 cm</t>
  </si>
  <si>
    <t xml:space="preserve"> - 8/17 cm</t>
  </si>
  <si>
    <t>Cijena uključuje dobavu i ugradbu trake polistirena ili mineralne vune deb. 1,0 cm uz zidove za odvajanje podloge od zida.</t>
  </si>
  <si>
    <r>
      <t>Izrada hidroizolacije</t>
    </r>
    <r>
      <rPr>
        <b/>
        <sz val="10"/>
        <rFont val="Arial"/>
        <family val="2"/>
        <charset val="238"/>
      </rPr>
      <t xml:space="preserve"> zidova od opeke i armiranog betona u sanitarnim prostorijama i kotlovnici</t>
    </r>
    <r>
      <rPr>
        <sz val="10"/>
        <rFont val="Arial"/>
        <family val="2"/>
        <charset val="238"/>
      </rPr>
      <t xml:space="preserve"> uz umivaonike i pisoare u visini cca 150 cm od gotovog poda, sa elastičnom polimercementnom hidroizolacijom.</t>
    </r>
  </si>
  <si>
    <r>
      <t xml:space="preserve">Hidroizoliranje </t>
    </r>
    <r>
      <rPr>
        <b/>
        <sz val="10"/>
        <rFont val="Arial"/>
        <family val="2"/>
        <charset val="238"/>
      </rPr>
      <t>krovnog otvora svjetlosne kupole (krov K2).</t>
    </r>
    <r>
      <rPr>
        <sz val="10"/>
        <rFont val="Arial"/>
        <family val="2"/>
        <charset val="238"/>
      </rPr>
      <t xml:space="preserve"> </t>
    </r>
  </si>
  <si>
    <t xml:space="preserve"> - natkrivena terasa na 2.katu  K8</t>
  </si>
  <si>
    <t>Izrada hidroizolacije ravnog krova nagiba 5% sa slijedećim slojevima:  
- ekstenzivna vegetacija
- supstrat debljine 30,0 cm
- geotekstil (200 g/m2)
- vegetacijska prostirka debljine 3,5 cm
- hidroizolacija
- toplinska izolacija (količina obračunata u stavci 29., toplinska izolacija krova)
- parna brana</t>
  </si>
  <si>
    <t xml:space="preserve"> - ograda na nenatkrivenoj terasi i zelenom krovu (K5/K7), razvijene širine cca 90 cm</t>
  </si>
  <si>
    <t>Čelični "L" profili iz čeličnog lima, dimenzija 200x150x8 mm, na rubu slojeva poda u prizemlju i na katovima, uz otvor dizala, prema konstrukciji mosta. "L" profili su izvedeni varenjem.</t>
  </si>
  <si>
    <t>PROFIL HOP 80x80x4 mm, na svakih 50 cm</t>
  </si>
  <si>
    <t>POTKONSTRUCIJA ISPOD KANTINE NA 2.KATU</t>
  </si>
  <si>
    <t>PROFIL HOP 80x80x4 mm</t>
  </si>
  <si>
    <t>POTKONSTRUCIJA ZA ČELIČNE OGRADE</t>
  </si>
  <si>
    <t>Uz rub galerija na 1. katu i na potkrovlju uz rub podne ploče iznad stubišta.</t>
  </si>
  <si>
    <t>čelične pločice 150x200x15 mm</t>
  </si>
  <si>
    <t>"L" profil 150x150x12 mm</t>
  </si>
  <si>
    <t>čelične pločice 60x10 mm</t>
  </si>
  <si>
    <t>"FL" profil 140x12 mm</t>
  </si>
  <si>
    <t>81.</t>
  </si>
  <si>
    <t xml:space="preserve"> - keramika / tepison</t>
  </si>
  <si>
    <t>Stavka uključuje i dobava i ugradnju inox letvice uz zid poda od tepisona. Cijena uključuje i pričvršćenje.</t>
  </si>
  <si>
    <t xml:space="preserve"> - površina poda</t>
  </si>
  <si>
    <t>Dobava materijala, izvedba i ugradba vanjskih  klupčica na zidovima, izvedenih od četkanih ploča granita (prema dogovoru s projektantom), d = 7 cm, širine cca 67 cm, svijetle boje, mat obrade, položenim u dvokomponentno rapidno građ. ljepilo, što je također uključeno u jediničnu cijenu. Obavezno je prethodno uzimanje točnih mjera na građevini.</t>
  </si>
  <si>
    <r>
      <t xml:space="preserve">Bojanje ožbukanih </t>
    </r>
    <r>
      <rPr>
        <b/>
        <sz val="10"/>
        <rFont val="Arial"/>
        <family val="2"/>
        <charset val="238"/>
      </rPr>
      <t xml:space="preserve">unutarnjih </t>
    </r>
    <r>
      <rPr>
        <sz val="10"/>
        <rFont val="Arial"/>
        <family val="2"/>
        <charset val="238"/>
      </rPr>
      <t>površina zidova i stropova, te vidljivih neožbukanih površina montažnih AB elemenata (stupova i greda) disperzivnom bojom sa glatkom površinom, u tonu po izboru projektanta, s obaveznim prethodnim gletanjem svih površina odgovarajućom glet masom. Bojanje vertikalnih elemenata do visine 20 cm iznad spuštenog stropa. Bojanje špaleta otvora površine &gt; 3,0 m2.</t>
    </r>
  </si>
  <si>
    <r>
      <t>Gletanje i bojanje</t>
    </r>
    <r>
      <rPr>
        <b/>
        <sz val="10"/>
        <rFont val="Arial"/>
        <family val="2"/>
        <charset val="238"/>
      </rPr>
      <t xml:space="preserve"> gipskartonskih površina zidova</t>
    </r>
    <r>
      <rPr>
        <sz val="10"/>
        <rFont val="Arial"/>
        <family val="2"/>
        <charset val="238"/>
      </rPr>
      <t xml:space="preserve"> disperzivnom bojom sa glatkom površinom, u tonu po izboru projektanta, s s potrebnim predradnjama.</t>
    </r>
  </si>
  <si>
    <r>
      <t xml:space="preserve">Bojanje </t>
    </r>
    <r>
      <rPr>
        <b/>
        <sz val="10"/>
        <rFont val="Arial"/>
        <family val="2"/>
        <charset val="238"/>
      </rPr>
      <t>unutarnjih</t>
    </r>
    <r>
      <rPr>
        <sz val="10"/>
        <rFont val="Arial"/>
        <family val="2"/>
        <charset val="238"/>
      </rPr>
      <t xml:space="preserve"> ožbukanih površina zidova i stropova, disperzivnom bojom sa glatkom površinom, u tonu po izboru projektanta, s obaveznim prethodnim gletanjem svih površina odgovarajućom glet masom. Bojanje vertikalnih elemenata do visine 20 cm iznad spuštenog stropa. Bojanje špaleta otvora površine &gt;3,0 m2.</t>
    </r>
  </si>
  <si>
    <r>
      <t>Gletanje i bojanje</t>
    </r>
    <r>
      <rPr>
        <b/>
        <sz val="10"/>
        <rFont val="Arial"/>
        <family val="2"/>
        <charset val="238"/>
      </rPr>
      <t xml:space="preserve"> gipskartonskih površina zidova</t>
    </r>
    <r>
      <rPr>
        <sz val="10"/>
        <rFont val="Arial"/>
        <family val="2"/>
        <charset val="238"/>
      </rPr>
      <t xml:space="preserve"> disperzivnom bojom , u tonu po izboru projektanta, s potrebnim predradnjama.</t>
    </r>
  </si>
  <si>
    <t xml:space="preserve">Izrada vertikalne fasadne  hidroizolacije podnožja zidova (sokla)  sa vodonepropusnim polimer cementnim premazom (uključivo dersovanje betona i eventualnu ostalu priprema podloge), u visini nadtemeljnih greda do 50 cm iznad uređenog terena. </t>
  </si>
  <si>
    <r>
      <t xml:space="preserve">Izrada i montaža </t>
    </r>
    <r>
      <rPr>
        <b/>
        <sz val="10"/>
        <rFont val="Arial"/>
        <family val="2"/>
        <charset val="238"/>
      </rPr>
      <t>opšava atike</t>
    </r>
    <r>
      <rPr>
        <sz val="10"/>
        <rFont val="Arial"/>
        <family val="2"/>
        <charset val="238"/>
      </rPr>
      <t xml:space="preserve"> od pocinčanog  tvornički obojenog lima, d = 0,5 mm, razvijene širine cca 70 cm, s potrebnim materijalom za pričvršćenje. U cijenu uključiti i nosače od plosnog željeza.</t>
    </r>
  </si>
  <si>
    <r>
      <t xml:space="preserve">Izrada i montaža </t>
    </r>
    <r>
      <rPr>
        <b/>
        <sz val="10"/>
        <rFont val="Arial"/>
        <family val="2"/>
        <charset val="238"/>
      </rPr>
      <t>opšava atike</t>
    </r>
    <r>
      <rPr>
        <sz val="10"/>
        <rFont val="Arial"/>
        <family val="2"/>
        <charset val="238"/>
      </rPr>
      <t xml:space="preserve"> od pocinčanog  tvornički obojenog lima, d = 0,5 mm, s potrebnim materijalom za pričvršćenje. U cijenu uključiti i nosače od plosnog željeza.</t>
    </r>
  </si>
  <si>
    <r>
      <t>Izrada i montaža</t>
    </r>
    <r>
      <rPr>
        <b/>
        <sz val="10"/>
        <rFont val="Arial"/>
        <family val="2"/>
        <charset val="238"/>
      </rPr>
      <t xml:space="preserve"> vertikalnih cijevi za odvod krovne vode s krova krovne kućice</t>
    </r>
    <r>
      <rPr>
        <sz val="10"/>
        <rFont val="Arial"/>
        <family val="2"/>
        <charset val="238"/>
      </rPr>
      <t>, okruglog presjeka promjera 120 mm, izvedene od pocinčanog lima tvornički obojenog u boji po izboru projektanta, d = 0,55 mm, s potrebnim pocinčanim kukama, materijalom za pričvršćenje.</t>
    </r>
  </si>
  <si>
    <r>
      <t>Izrada i montaža</t>
    </r>
    <r>
      <rPr>
        <b/>
        <sz val="10"/>
        <rFont val="Arial"/>
        <family val="2"/>
        <charset val="238"/>
      </rPr>
      <t xml:space="preserve"> limenog opšava uz rubove krova mosta,</t>
    </r>
    <r>
      <rPr>
        <sz val="10"/>
        <rFont val="Arial"/>
        <family val="2"/>
        <charset val="238"/>
      </rPr>
      <t xml:space="preserve"> prema projektiranom detalju, izvedene od pocinčanog tvornički obojenog lima u boji po izboru projektanta, d = 0,5 mm, razvijene širine cca 25 cm, s potrebnim materijalom za pričvršćenje.</t>
    </r>
  </si>
  <si>
    <r>
      <t xml:space="preserve">Izrada i montaža </t>
    </r>
    <r>
      <rPr>
        <b/>
        <sz val="10"/>
        <rFont val="Arial"/>
        <family val="2"/>
        <charset val="238"/>
      </rPr>
      <t>okapnice iznad horizontalnog žlijeba na krovu krovne kućice</t>
    </r>
    <r>
      <rPr>
        <sz val="10"/>
        <rFont val="Arial"/>
        <family val="2"/>
        <charset val="238"/>
      </rPr>
      <t>, izvedene od pocinčanog tvornički obojenog lima u boji po izboru projektanta, d = 0,5 mm, razvijene širine 25+25 cm, s potrebnim materijalom za pričvršćenje.</t>
    </r>
  </si>
  <si>
    <t>Izrada i montaža horizontalnog žlijeba za odvod vode s krova krovne kućice. Žlijeb polukružnog  presjeka promjera 120 mm izvesti od pocinčanog tvornički obojenog lima u boji po izboru projektanta, d = o,5 mm, s potrebnim držačima (kukama) iz pocinčanog plosnog željeza i materijalom za pričvršćenje.</t>
  </si>
  <si>
    <t xml:space="preserve"> - lajsna alu natur visine 45 mm</t>
  </si>
  <si>
    <t>masa za izravnanje poda</t>
  </si>
  <si>
    <r>
      <t>Izrada</t>
    </r>
    <r>
      <rPr>
        <b/>
        <sz val="10"/>
        <rFont val="Arial"/>
        <family val="2"/>
        <charset val="238"/>
      </rPr>
      <t xml:space="preserve"> ravnog sokla</t>
    </r>
    <r>
      <rPr>
        <sz val="10"/>
        <rFont val="Arial"/>
        <family val="2"/>
        <charset val="238"/>
      </rPr>
      <t xml:space="preserve"> visine 10 cm, uz podove  rezanjem od </t>
    </r>
    <r>
      <rPr>
        <b/>
        <sz val="10"/>
        <rFont val="Arial"/>
        <family val="2"/>
        <charset val="238"/>
      </rPr>
      <t>GRES</t>
    </r>
    <r>
      <rPr>
        <sz val="10"/>
        <rFont val="Arial"/>
        <family val="2"/>
        <charset val="238"/>
      </rPr>
      <t xml:space="preserve"> keramičkih pločica, na zidovima gdje nema zidnog opločenja, materijalom istim kao i pod.</t>
    </r>
  </si>
  <si>
    <t xml:space="preserve"> - širina klupčica  do 28 cm (zid debljine 25 cm)</t>
  </si>
  <si>
    <t xml:space="preserve">Izvedba vodomjernog okna vanjskih okvirnih dimenzija 2400x1400x1200 mm, sa otvorom za ugradnju tipskog lijevanog željeznog poklopca dimenzija 60x60 cm. Okno izvesti armiranim betonom C 25/30 sa dodatkom aditiva za vodonepropusnost. Unutar okna izvesti sabirnu jamu dimenzija; promjer d30 cm, visina h=40 cm sa slivnikom. Stavkom obuhvatiti sav potreban materijal kao što je beton, armatura, oplata, penjalice, lijevano željezni poklopac nosivosti 5t te tipske provodnice za prolaz cijevi kroz stijenke okna. Kod betonaže provjeriti jesu li ostavljeni svi otvori za priključne cijevi:
NAPOMENA: Točne mjere vodomjernog okna utvrditi sa distributerom nadležnim za  vodovod. 
</t>
  </si>
  <si>
    <t>Sanitarna kanta inox do 10 litara</t>
  </si>
  <si>
    <r>
      <t xml:space="preserve">Opločenje </t>
    </r>
    <r>
      <rPr>
        <b/>
        <sz val="10"/>
        <rFont val="Arial"/>
        <family val="2"/>
        <charset val="238"/>
      </rPr>
      <t>podova u prizemlju GRES</t>
    </r>
    <r>
      <rPr>
        <sz val="10"/>
        <rFont val="Arial"/>
        <family val="2"/>
        <charset val="238"/>
      </rPr>
      <t xml:space="preserve"> keramičkim pločicama I klase, veličine i boje po izboru projektanta. Pločice ljepiti visokofleksibilnim ljepilom za keramičke pločice, izvedba reška na rešku, a naglašene reške zapuniti visokofleksibilnom masom za fugiranje u boji po izboru projektanta. Cijena uključuje  potrebanu impregnaciju podloge. </t>
    </r>
  </si>
  <si>
    <r>
      <rPr>
        <b/>
        <sz val="10"/>
        <rFont val="Arial"/>
        <family val="2"/>
        <charset val="238"/>
      </rPr>
      <t xml:space="preserve">Opločenje podova unutarnjih prostora </t>
    </r>
    <r>
      <rPr>
        <sz val="10"/>
        <rFont val="Arial"/>
        <family val="2"/>
        <charset val="238"/>
      </rPr>
      <t>protukliznim keramičkim pločicama, veličine i boje po izboru projektanta.</t>
    </r>
  </si>
  <si>
    <r>
      <rPr>
        <b/>
        <sz val="10"/>
        <rFont val="Arial"/>
        <family val="2"/>
        <charset val="238"/>
      </rPr>
      <t>Opločenje zidova sanitarnih prostorija i čajnih kuhinja</t>
    </r>
    <r>
      <rPr>
        <sz val="10"/>
        <rFont val="Arial"/>
        <family val="2"/>
        <charset val="238"/>
      </rPr>
      <t xml:space="preserve"> keramičkim pločicama I klase u više boja, sa izvedbom 2 reda bordura. Veličina i boja pločica po izboru projektanta u okviru ponuđene cijene. Pločice polagati ljepljenjem ljepilom za keramičke pločice, izvedba reška na rešku, a naglašene reške zapuniti masom za fugiranje u boji po izboru projektanta. Cijena uključuje sav rad i materijal, dobavu i ugradbu tipskih (SCHLüTER ili jednakovrijedno) profila na spojevima i rubovima opločenja, kao i brtvljenje spojeva, opločenja (sudarnih ploha) dvaju zidova, zidova i podova (svih kuteva) u sanitarnim prostorijama trajno-elastičnim sanitar kitom.</t>
    </r>
  </si>
  <si>
    <t>Rubove stepenica opločiti tipskim fazonskim komadima za stepenice, a na rubove gazišta ugraditi protuklizne elemente (rubne protuklizne pločice).</t>
  </si>
  <si>
    <r>
      <t xml:space="preserve">Opločenje </t>
    </r>
    <r>
      <rPr>
        <b/>
        <sz val="10"/>
        <rFont val="Arial"/>
        <family val="2"/>
        <charset val="238"/>
      </rPr>
      <t>podova u prizemlju GRES</t>
    </r>
    <r>
      <rPr>
        <sz val="10"/>
        <rFont val="Arial"/>
        <family val="2"/>
        <charset val="238"/>
      </rPr>
      <t xml:space="preserve"> keramičkim pločicama I klase, veličine i boje po izboru projektanta. Pločice ljepiti visokofleksibilnim ljepilom za keramičke pločice, izvedba reška na rešku, a naglašene reške zapuniti visokofleksibilnom masom za fugiranje u boji po izboru projektanta. Cijena uključuje  potrebanu impregnaciju podloge.</t>
    </r>
  </si>
  <si>
    <t xml:space="preserve">Rubove stepenica opločiti tipskim fazonskim komadima za stepenice, a na rubove gazišta ugraditi protuklizne elemente (rubne protuklizne pločice). </t>
  </si>
  <si>
    <t>Pripremni radovi koji obuhvaćaju: snimanje trase, polaganje kabela, određivanje potrebnih               poprečnih profila (širina i dubina) rovova i kategorije tla radi određivanja najprikladnijeg načina kopanja.</t>
  </si>
  <si>
    <t xml:space="preserve">Iskop rova u zemlji i odvoz zemlje iz iskopa na deponij. Dimenzija rova je 0,3 x 0,8 x 150m.      </t>
  </si>
  <si>
    <t xml:space="preserve">Dobava suhog pijeska i slojevito nasipavanje prethodno iskopani rov i između cijevi za izradu posteljice cijevi, nasipavanje do visine 20cm.   </t>
  </si>
  <si>
    <t xml:space="preserve">Dobava šljunka i slojevito nasipavanje u rov u slojevima od 0,2 m, uz nabijanje i vlaženje u slučaju suhog šljunka. </t>
  </si>
  <si>
    <t>(Nuditi uređenje temeljnog tla po m2 sukladno uputama projektanta.)</t>
  </si>
  <si>
    <r>
      <t xml:space="preserve">Oplata, armatura i betoniranje armirano betonskih monolitnih </t>
    </r>
    <r>
      <rPr>
        <b/>
        <sz val="10"/>
        <rFont val="Arial"/>
        <family val="2"/>
        <charset val="238"/>
      </rPr>
      <t>nadtemeljnih greda (parapeta)</t>
    </r>
    <r>
      <rPr>
        <sz val="10"/>
        <rFont val="Arial"/>
        <family val="2"/>
        <charset val="238"/>
      </rPr>
      <t>, širine 25 cm i 30 cm, visina 50 cm, 100 cm,150 cm i 200 cm, izrađenih od betona klase C30/37, razreda izloženosti XC2, te armiranih armaturom B 500B. Količine materijala za sve grede ukupno.</t>
    </r>
  </si>
  <si>
    <t xml:space="preserve"> - dvije trake za varenje s uloškom od staklenog pletiva sa varenim preklopima (Bitufix V4 ili jednakovrijedno), debljine 2x4 mm.</t>
  </si>
  <si>
    <r>
      <t>Dobava i montaža spuštenog stropa u</t>
    </r>
    <r>
      <rPr>
        <b/>
        <sz val="10"/>
        <rFont val="Arial"/>
        <family val="2"/>
        <charset val="238"/>
      </rPr>
      <t xml:space="preserve"> dvorani za sastanke </t>
    </r>
    <r>
      <rPr>
        <sz val="10"/>
        <rFont val="Arial"/>
        <family val="2"/>
        <charset val="238"/>
      </rPr>
      <t>u sistemu akustičnih stropova (Knauf Cleaneo ili jednakovrijedno) izvedenih od ploča nejednolike perforacije (koeficijent upijanja zvuka 0,75) slijedećeg sastava:</t>
    </r>
  </si>
  <si>
    <t>POZ 24 (DIO 1)</t>
  </si>
  <si>
    <r>
      <t>Izrada</t>
    </r>
    <r>
      <rPr>
        <b/>
        <sz val="10"/>
        <rFont val="Arial"/>
        <family val="2"/>
        <charset val="238"/>
      </rPr>
      <t xml:space="preserve"> ravnog sokla</t>
    </r>
    <r>
      <rPr>
        <sz val="10"/>
        <rFont val="Arial"/>
        <family val="2"/>
        <charset val="238"/>
      </rPr>
      <t xml:space="preserve"> visine 10 cm, uz podove rezanjem </t>
    </r>
    <r>
      <rPr>
        <b/>
        <sz val="10"/>
        <rFont val="Arial"/>
        <family val="2"/>
        <charset val="238"/>
      </rPr>
      <t>GRES</t>
    </r>
    <r>
      <rPr>
        <sz val="10"/>
        <rFont val="Arial"/>
        <family val="2"/>
        <charset val="238"/>
      </rPr>
      <t xml:space="preserve"> keramičkih pločica, na zidovima gdje nema zidnog opločenja, materijalom istim kao i pod.</t>
    </r>
  </si>
  <si>
    <r>
      <t>Izrada</t>
    </r>
    <r>
      <rPr>
        <b/>
        <sz val="10"/>
        <rFont val="Arial"/>
        <family val="2"/>
        <charset val="238"/>
      </rPr>
      <t xml:space="preserve"> ravnog sokla visine 10 cm </t>
    </r>
    <r>
      <rPr>
        <sz val="10"/>
        <rFont val="Arial"/>
        <family val="2"/>
        <charset val="238"/>
      </rPr>
      <t>uz pod prostorija  opločen protukliznim keramičkim pločicama, rezanjem iz pločica istih kao i pod.</t>
    </r>
  </si>
  <si>
    <t>Izvedba revizijskog okna vanjskih okvirnih dimenzija 80x80 cm, dubine prema dubini kanalizacije. Okno izvesti armiranim betonom C 25/30 sa dodatkom aditiva za vodonepropusnost ili tipsko PE okno.  Stavkom obuhvatiti i izradu kinete na dnu okna te sav potreban materijal kao što je beton, armatura, oplata, penjalice, lijevano željezni poklopac nosivosti 40 t te tipske provodnice za prolaz cijevi kroz stijenke okna. Kinetu izvesti pomoću PVC cijevi odrezane na 3/4 visinu. Kod betonaže provjeriti jesu li ostavljeni svi otvori za priključne cijevi.</t>
  </si>
  <si>
    <t>Dobava i montaža tvrdih PVC cijevi  SN 4 za  kanalizaciju EN1401-1. Spajanje cijevi izvoditi  gumenim prstenima.</t>
  </si>
  <si>
    <t>Izvedba revizijskog okna vanjskih okvirnih dimenzija 80x80 cm, dubine prema dubini kanalizacije. Okno izvesti armiranim betonom C 25/30 sa dodatkom aditiva za vodonepropusnost ili tipsko PE okno. Stavkom obuhvatiti i izradu kinete na dnu okna te sav potreban materijal kao što je beton, armatura, oplata, penjalice, lijevano željezni poklopac nosivosti D400 te tipske provodnice za prolaz cijevi kroz stijenke okna. Kod betonaže provjeriti jesu li ostavljeni svi otvori za priključne cijevi.</t>
  </si>
  <si>
    <t>Dobava i montaža tvrdih PVC cijevi  SN 8 za vanjsku  kanalizaciju EN1401-1. Spajanje cijevi izvoditi  gumenim prstenima. U cijenu ukalkulirati i fazonske komade</t>
  </si>
  <si>
    <t xml:space="preserve">Izvedba revizijskog okna vanjskih okvirnih dimenzija 80x80 cm, dubine prema dubini kanalizacije (cca 120cm). Okno izvesti armiranim betonom C 25/30 sa dodatkom aditiva za vodonepropusnost ili tipsko PE okno.  Stavkom obuhvatiti  sav potreban materijal kao što je beton, armatura, oplata, penjalice, lijevano željezni poklopac nosivosti D400 te tipske provodnice za prolaz cijevi kroz stijenke okna. Kod betonaže provjeriti jesu li ostavljeni svi otvori za priključne cijevi. </t>
  </si>
  <si>
    <t>Dobava i montaža 2MP dan-noć dome mrežna kamera (unutarnja)
- 1/4'' CMOS senzor, 1920x1080 piksela       
- H.264/MPEG-4/MJPEG kompresija
- Varifokalni objektiv 2.8-12mm
- Osjetljivost: 0Lux (IR LED on), domet 30m
- Multistreaming, BLC, AGC, AWB, detekcija pokreta, zaštita od sabotaže                                                          
- MicroSD/SDHC utor za kartice                    
- RJ45 10/100Mbps Ethernet
- Napajanje PoE, 12VDC
- Radna temperatura -10°C  do 50°C,
kao Vivotek VIV FD8167A ili jednakovrijedan</t>
  </si>
  <si>
    <t>Dobava, montaža i spajanje 2MP dan-noć bullet mrežna kamera (vanjska)
- 1/4'' CMOS senzor, 1920x1080 piksela           
- H.264/MPEG-4/MJPEG kompresija
- Varifokalni objektiv 2.8-12mm (F1.8)
- Multistreaming, BLC, AGC, AWB, detekcija pokreta, zaštita od sabotaže                                                               
- MicroSD/SDHC utor za kartice
- RJ45 10/100Mbps Ethernet
- Napajanje PoE, 12VDC
- IP66, IR iluminatori 30m       
- Radna temperatura -20°C  do 50°C, IP66
kao Vivotek VIV IB8367A ili jednakovrijedan</t>
  </si>
  <si>
    <t>- OSIGURAČ 1P C   20A 10 kA PL7-C16/1 262704  (12) ME</t>
  </si>
  <si>
    <t>E02. 11B.</t>
  </si>
  <si>
    <t xml:space="preserve">Dobava, montaža u zid i spajanje modularnog instalacijskog kompleta za 4 modula kao TEM, LINE ili jednakovrijedan. 
Komplet se sastoji od:
</t>
  </si>
  <si>
    <t xml:space="preserve">Utičnica 20A , 2 modula </t>
  </si>
  <si>
    <t>Dobava i montaža pocinčanog U profila dužine 410cm, dimenzija 50x50mm, debljine materijala 2,5mm, komplet sa spojnicom, odstojnikom i dvije stope za montažu na pod/plafon.</t>
  </si>
  <si>
    <t>E02. 56B.</t>
  </si>
  <si>
    <r>
      <t>NYM-J 3x4 mm</t>
    </r>
    <r>
      <rPr>
        <vertAlign val="superscript"/>
        <sz val="10"/>
        <rFont val="Arial"/>
        <family val="2"/>
        <charset val="238"/>
      </rPr>
      <t>2</t>
    </r>
    <r>
      <rPr>
        <sz val="10"/>
        <rFont val="Arial"/>
        <family val="2"/>
        <charset val="238"/>
      </rPr>
      <t xml:space="preserve"> </t>
    </r>
  </si>
  <si>
    <r>
      <t>YSLY-OZ 3x0,75mm</t>
    </r>
    <r>
      <rPr>
        <vertAlign val="superscript"/>
        <sz val="10"/>
        <rFont val="Arial"/>
        <family val="2"/>
        <charset val="238"/>
      </rPr>
      <t>2</t>
    </r>
    <r>
      <rPr>
        <sz val="10"/>
        <rFont val="Arial"/>
        <family val="2"/>
        <charset val="238"/>
      </rPr>
      <t xml:space="preserve">  (vanjski osjetnik temp.,
                               pumpa klima komore) </t>
    </r>
  </si>
  <si>
    <r>
      <t>YSLY-OZ 4x0,75mm</t>
    </r>
    <r>
      <rPr>
        <vertAlign val="superscript"/>
        <sz val="10"/>
        <rFont val="Arial"/>
        <family val="2"/>
        <charset val="238"/>
      </rPr>
      <t>2</t>
    </r>
    <r>
      <rPr>
        <sz val="10"/>
        <rFont val="Arial"/>
        <family val="2"/>
        <charset val="238"/>
      </rPr>
      <t xml:space="preserve">  (Start/Stop sustava KK)</t>
    </r>
  </si>
  <si>
    <t>E02.68.B.</t>
  </si>
  <si>
    <r>
      <t>YSLY-JZ 3x1,5mm</t>
    </r>
    <r>
      <rPr>
        <vertAlign val="superscript"/>
        <sz val="10"/>
        <rFont val="Arial"/>
        <family val="2"/>
        <charset val="238"/>
      </rPr>
      <t>2</t>
    </r>
    <r>
      <rPr>
        <sz val="10"/>
        <rFont val="Arial"/>
        <family val="2"/>
        <charset val="238"/>
      </rPr>
      <t xml:space="preserve">  (grijač sifona KK)</t>
    </r>
  </si>
  <si>
    <r>
      <t>YSLY-JZ 3x2,5mm</t>
    </r>
    <r>
      <rPr>
        <vertAlign val="superscript"/>
        <sz val="10"/>
        <rFont val="Arial"/>
        <family val="2"/>
        <charset val="238"/>
      </rPr>
      <t>2</t>
    </r>
    <r>
      <rPr>
        <sz val="10"/>
        <rFont val="Arial"/>
        <family val="2"/>
        <charset val="238"/>
      </rPr>
      <t xml:space="preserve"> (glavno napajanje KK)</t>
    </r>
  </si>
  <si>
    <r>
      <t>YSLY-OZ 4x1,5mm</t>
    </r>
    <r>
      <rPr>
        <vertAlign val="superscript"/>
        <sz val="10"/>
        <rFont val="Arial"/>
        <family val="2"/>
        <charset val="238"/>
      </rPr>
      <t>2</t>
    </r>
    <r>
      <rPr>
        <sz val="10"/>
        <rFont val="Arial"/>
        <family val="2"/>
        <charset val="238"/>
      </rPr>
      <t xml:space="preserve"> (termostati podnog grijanja)</t>
    </r>
  </si>
  <si>
    <r>
      <t>YSLY-OZ 7x1,5mm</t>
    </r>
    <r>
      <rPr>
        <vertAlign val="superscript"/>
        <sz val="10"/>
        <rFont val="Arial"/>
        <family val="2"/>
        <charset val="238"/>
      </rPr>
      <t>2</t>
    </r>
    <r>
      <rPr>
        <sz val="10"/>
        <rFont val="Arial"/>
        <family val="2"/>
        <charset val="238"/>
      </rPr>
      <t xml:space="preserve"> (termostati ventilokonvektora)</t>
    </r>
  </si>
  <si>
    <r>
      <t>YSLY-OZ 5x1mm</t>
    </r>
    <r>
      <rPr>
        <vertAlign val="superscript"/>
        <sz val="10"/>
        <rFont val="Arial"/>
        <family val="2"/>
        <charset val="238"/>
      </rPr>
      <t>2</t>
    </r>
    <r>
      <rPr>
        <sz val="10"/>
        <rFont val="Arial"/>
        <family val="2"/>
        <charset val="238"/>
      </rPr>
      <t xml:space="preserve">  (PPZ)</t>
    </r>
  </si>
  <si>
    <t>E02.71.B.</t>
  </si>
  <si>
    <t>Dobava i isporuka, te montaža linijskog ugradnog rasvjetnog sustava kvadratičnog oblika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113.870 lm, max.ukupne snage sistema 1.532 W. Kućište svjetiljaka od ekstrudiranog aluminijskog profila, elektrostatski plastificiranog u bijelu boju. Satinirani opal polikarbonatni difuzor (SOP). Dimenzije sustava kvadratičnog oblika ((2x30668)+(2x6060))x49x65mm, dim. otvora za ugradnju Xx42x84mm.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</si>
  <si>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KALIS 65 LINE RV SOP 113.870 lm 1.532 W 840 FO white</t>
    </r>
    <r>
      <rPr>
        <sz val="10"/>
        <rFont val="Arial"/>
        <family val="2"/>
        <charset val="238"/>
      </rPr>
      <t>, sa svim potrebnim spojnim i priključnim materijalom; te PCB LED moduli velikog svjetlosnog toka, SMD LED srednje snage, CRI&gt;80, SDCM≤3, 50.000h L80 B10.- komplet. Oznaka u projektu S6_1.kat
ili jednakovrijedno</t>
    </r>
  </si>
  <si>
    <t>Dobava i isporuka, te montaža linijskog ugradnog rasvjetnog sustava kvadratičnog oblika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82750 lm, max.ukupne snage sistema 1.112 W. Kućište svjetiljaka od ekstrudiranog aluminijskog profila, elektrostatski plastificiranog u bijelu boju. Satinirani opal polikarbonatni difuzor (SOP). Dimenzije sustava kvadratičnog oblika ((2x22888)+(2x6060))x49x65mm, dim. otvora za ugradnju Xx42x84mm.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</si>
  <si>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KALIS 65 LINE RV SOP 82750 lm 1.112 W 840 FO white</t>
    </r>
    <r>
      <rPr>
        <sz val="10"/>
        <rFont val="Arial"/>
        <family val="2"/>
        <charset val="238"/>
      </rPr>
      <t>, sa svim potrebnim spojnim i priključnim materijalom; te PCB LED moduli velikog svjetlosnog toka, SMD LED srednje snage, CRI&gt;80, SDCM≤3, 50.000h L80 B10.- komplet. Oznaka u projektu S6_2.kat
ili jednakovrijedno</t>
    </r>
  </si>
  <si>
    <t>Dobava i isporuka, te montaža linijskog ugradnog rasvjetnog sustava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4.680 lm, max.ukupne snage sistema 62 W. Kućište svjetiljaka od ekstrudiranog aluminijskog profila, elektrostatski plastificiranog u bijelu boju. Satinirani opal polikarbonatni difuzor (SOP). Dimenzije sustava kvadratičnog oblika (2254+1134)x49x65mm, dim. otvora za ugradnju 3382x42x84mm.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</si>
  <si>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Tip kao</t>
    </r>
    <r>
      <rPr>
        <b/>
        <sz val="10"/>
        <rFont val="Arial"/>
        <family val="2"/>
        <charset val="238"/>
      </rPr>
      <t xml:space="preserve"> KALIS 65 LINE RV SOP 4.680 lm 62W 840 FO whit</t>
    </r>
    <r>
      <rPr>
        <sz val="10"/>
        <rFont val="Arial"/>
        <family val="2"/>
        <charset val="238"/>
      </rPr>
      <t>e, sa svim potrebnim spojnim i priključnim materijalom; te PCB LED moduli velikog svjetlosnog toka, SMD LED srednje snage, CRI&gt;80, SDCM≤3, 50.000h L80 B10.- komplet. Oznaka u projektu S7 (prizemlje + 1.kat stubište)
ili jednakovrijedno</t>
    </r>
  </si>
  <si>
    <t>Dobava i isporuka, te montaža linijskog ugradnog rasvjetnog sustava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3.900 lm, max.ukupne snage sistema 57 W. Kućište svjetiljaka od ekstrudiranog aluminijskog profila, elektrostatski plastificiranog u bijelu boju. Satinirani opal polikarbonatni difuzor (SOP). Dimenzije sustava kvadratičnog oblika (1694+1134)x49x65mm, dim. otvora za ugradnju Xx42x84mm.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</si>
  <si>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KALIS 65 LINE RV SOP 3.900 lm 57 W 840 FO white</t>
    </r>
    <r>
      <rPr>
        <sz val="10"/>
        <rFont val="Arial"/>
        <family val="2"/>
        <charset val="238"/>
      </rPr>
      <t>, sa svim potrebnim spojnim i priključnim materijalom; te PCB LED moduli velikog svjetlosnog toka, SMD LED srednje snage, CRI&gt;80, SDCM≤3, 50.000h L80 B10.- komplet. Oznaka u projektu S7 (2.kat stubište)
ili jednakovrijedno</t>
    </r>
  </si>
  <si>
    <t>E03. 08.B.</t>
  </si>
  <si>
    <t>E03. 08.</t>
  </si>
  <si>
    <t>Dobava i isporuka, te montaža linijske svjetiljke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3482 lm, max.ukupne snage sistema 47 W. Kućište svjetiljaka od ekstrudiranog aluminijskog profila, elektrostatski plastificiranog u bijelu boju. Satinirani opal polikarbonatni difuzor (SOP). Dimenzije svjetiljke 2548x49x65mm, dim. otvora za ugradnju 2541x42x84mm. U svjetiljci je integrirana visokoefikasna predspojna naprava s fiksnim izlazom, napajana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</si>
  <si>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t>E03. 08.C.</t>
  </si>
  <si>
    <r>
      <t xml:space="preserve">Tip kao </t>
    </r>
    <r>
      <rPr>
        <b/>
        <sz val="10"/>
        <rFont val="Arial"/>
        <family val="2"/>
        <charset val="238"/>
      </rPr>
      <t>KALIS 65 RV SOP 3510 lm 47W 840 2548 mm FO IP44 white</t>
    </r>
    <r>
      <rPr>
        <sz val="10"/>
        <rFont val="Arial"/>
        <family val="2"/>
        <charset val="238"/>
      </rPr>
      <t>, sa svim potrebnim spojnim i priključnim materijalom; te PCB LED moduli velikog svjetlosnog toka, SMD LED srednje snage, CRI&gt;80, SDCM≤3, 50.000h L80 B10.- komplet. Oznaka u projektu S7 (1. i 2.kat stubište)
ili jednakovrijedno</t>
    </r>
  </si>
  <si>
    <t>Dobava i isporuka, te montaža linijskog ugradnog rasvjetnog sustava kvadratičnog oblika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12.870 lm, max.ukupne snage sistema 172 W. Kućište svjetiljaka od ekstrudiranog aluminijskog profila, elektrostatski plastificiranog u bijelu boju. Satinirani opal polikarbonatni difuzor (SOP). Dimenzije sustava kvadratičnog oblika (3128+2581+3128)x49x65mm, dim. otvora za ugradnju definirati na licu mjesta.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</si>
  <si>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t>E03. 08.D.</t>
  </si>
  <si>
    <r>
      <t>Tip kao</t>
    </r>
    <r>
      <rPr>
        <b/>
        <sz val="10"/>
        <rFont val="Arial"/>
        <family val="2"/>
        <charset val="238"/>
      </rPr>
      <t xml:space="preserve"> KALIS 65 LINE RV SOP 14.430lm 194W 840 FO white</t>
    </r>
    <r>
      <rPr>
        <sz val="10"/>
        <rFont val="Arial"/>
        <family val="2"/>
        <charset val="238"/>
      </rPr>
      <t>, sa svim potrebnim spojnim i priključnim materijalom; te PCB LED moduli velikog svjetlosnog toka, SMD LED srednje snage, CRI&gt;80, SDCM≤3, 50.000h L80 B10.- komplet. Oznaka u projektu S7 (potkrovlje stubište)
ili jednakovrijedno</t>
    </r>
  </si>
  <si>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100 lm/W, min.ukupnog svjetlosnog toka 2340 lm, max.ukupne snage sistema 25W. Kućište iz dekapiranog čelika, elektrostatski plastificirano u crnu boju. Optika: satinirani opal PMMA difuzor (SOP). Dim. svjetiljke Ø400x100mm. Svjetiljka treba biti isporučena u kompletu s visokoefikasnom predspojnom napravom s fiksnim izlazom (FO), napajana sa mrežnog priključka 220-240V 50-60Hz. Max. presjek priključnog kabela 2.5mm2. Svjetiljka se isporučuje u kompletu s podesivim ovjesnim priborom i pripremljenim 1.5m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</si>
  <si>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LONA SDI SOP 400 1740+600 lm</t>
    </r>
    <r>
      <rPr>
        <sz val="10"/>
        <rFont val="Arial"/>
        <family val="2"/>
        <charset val="238"/>
      </rPr>
      <t xml:space="preserve"> 18+7W 830 FO black, s podesivim ovjesnim priborom i pripremljenim 1.5m dugim napojnim kabelom, priključnim priborom, te SMD LED izvorima svjetlosti 3000K, CRI&gt;80, SDCM≤3, životni vijek 50.000h L80 B10.- komplet. Oznaka u projektu S24
ili jednakovrijedno</t>
    </r>
  </si>
  <si>
    <t>Dobava i isporuka, te montaža ovjesnog rasvjetnog sustava sa dva zasebno zakretna rsvjetna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80 lm/W, min.ukupnog svjetlosnog toka rasvjetnog sustava 2505 + 1253 lm, max.ukupne snage sistema 49W. Kućište od ekstrudiranog aluminijskog profila, elektrostatski plastificiranog u bijelu boju. Satinirani opal polikarbonatni difuzor (SOP). Dimenzije svjetiljke, krak 1 1695x36x50mm, krak 2 852x36x50mm. U svjetiljci su integrirane visokoefikasne predspojne naprave sa "TouchDim" regulacijom, napajane sa mrežnog priključka 220-240V 50-60Hz. Svjetiljka dolazi u kompletu s podesivim ovjesnim priborom, priključnom alumiijskom rozetom i napojnima kabelom dužine 1.5m.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</si>
  <si>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 xml:space="preserve">NIGHT &amp; DAY SOP 2460+1230 lm </t>
    </r>
    <r>
      <rPr>
        <sz val="10"/>
        <rFont val="Arial"/>
        <family val="2"/>
        <charset val="238"/>
      </rPr>
      <t>31+16W 840 TD 1695 mm white/black, sa svim potrebnim ovjesnim i priključnim materijalom; te PCB LED moduli velikog svjetlosnog toka, SMD LED srednje snage, CRI&gt;80, SDCM≤3, 50.000h L80 B10.- komplet. Oznaka u projektu S25
ili jednakovrijedno</t>
    </r>
  </si>
  <si>
    <t>((2x30668)+(2x6060))x42mm</t>
  </si>
  <si>
    <t>((2x22888)+(2x6060))x42mm</t>
  </si>
  <si>
    <t>3382x42mm</t>
  </si>
  <si>
    <t>(1694+1134)x42mm</t>
  </si>
  <si>
    <t>E03. 50.1.</t>
  </si>
  <si>
    <t>2541x42mm</t>
  </si>
  <si>
    <t>E03. 50.2.</t>
  </si>
  <si>
    <t>(3128+2581+3128)x42mm</t>
  </si>
  <si>
    <t>580x580mm</t>
  </si>
  <si>
    <t>330x15mm</t>
  </si>
  <si>
    <t>E03. 63.1.</t>
  </si>
  <si>
    <t xml:space="preserve">Dobava, montaža u zid i spajanje modularnog instalacijskog kompleta za 3 modula; kao TEM LINE  ili jednakovrijedan.
Komplet se sastoji od:
</t>
  </si>
  <si>
    <r>
      <rPr>
        <b/>
        <sz val="10"/>
        <rFont val="Arial"/>
        <family val="2"/>
        <charset val="238"/>
      </rPr>
      <t>Izrada</t>
    </r>
    <r>
      <rPr>
        <sz val="10"/>
        <rFont val="Arial"/>
        <family val="2"/>
        <charset val="238"/>
      </rPr>
      <t xml:space="preserve"> betonskog temelja betonom C-25 za rasvjetni stupić, dim.25x25x70cm. Temelji rasvjetnih stupova projektirani su kao betonski blok temelji, za tla čija je nosivost tla σdop,tla ≤ 10 N/cm22, a temelji se izrađuju od 0,25m3 betona. U koliko se stupovi temeljena zelenim površinama potrebno je gornji dio temelja izdignuti cca 10 cm. U temelj postaviti dvije cijevi d25 za ulaz-izlaz kabela.</t>
    </r>
  </si>
  <si>
    <t>E07. 18.1.</t>
  </si>
  <si>
    <t xml:space="preserve">Dobava i ugradnja kabelskog zdenca u kojeg se ugrađuju napajačke jedinice LED rasvjete Dn=600mm, H=800mm. Zajedno sa tipskim uvodnicama te PEHD vodonepropusnim poklopcem nosivosti 500 kg.  Tip kao HDX OK2-V1, proizvođač HIDROEX ili jednakovrijedno </t>
  </si>
  <si>
    <t>E07. 3B.</t>
  </si>
  <si>
    <r>
      <t xml:space="preserve">Dobava, montaža i spajanje UGRADNI STROPNI ZVUČNIK TIP KAO HUST CM4T ili jednakovrijedan
</t>
    </r>
    <r>
      <rPr>
        <sz val="9"/>
        <rFont val="Arial CE"/>
        <family val="2"/>
        <charset val="238"/>
      </rPr>
      <t>Ugradnja u dizalo.Ugradni zvučnik sa ugrađenim 4” wooferom u metalnom kučištu snage 
15/30W@16Ω, 3-6W@100V.
Dvostruka papirnata membrana za smanjenu distorziju s povećanom otpornošću prema vlazi. Ugradnja pomoću dvije oprugaste kopče. Vanjski promjer zvučnika: 135 mm</t>
    </r>
  </si>
  <si>
    <t>Dobava i polaganje bezhalogenog vatrodojavnog instalacijskog kabela tipa JB-H(St)H 2x2x0,8 mm</t>
  </si>
  <si>
    <t>Dobava, montaža, spajanje, programiranje i puštanje u rad kontrolera prolaza i radnog vremena
- Kontroler prolaza za do 4 vrata(4+4 opcionalni protokolarni čitači)Spider funkcionalnost ( može se koristiti kao RS-485/TCP/IP komunikacijksi konverter za dodatne kontrolere priključene na RS-485 komunikacijsku liniju),  pamti do 30 000 događaja(proširivo na 100.000) i 100 000 događaja , dimenzije 222x222x80mm, TCP/IP i 2 x RS-485 komunikacija, ugrađeno napjanje 40W, AC230V.
Tip kao JAN POPULUS P-4-B ili jednakovrijedan</t>
  </si>
  <si>
    <t>Dobava licenciranog programa za rad sustava  te instaliranje na računalo i podešavanje sustava za kontrolu prolaza i evedencija radnog vremena. Tip kao JAN CODEKS TA ili jednakovrijedan.</t>
  </si>
  <si>
    <t>Dobava, montaža i spajanje terminala za evidenciju radnog vremena i kontrolu pristupa
- Kontroler sa ugrađenim RFID čitačem kartica (13,56MHz - Mifare) i LCD ekranom osjetljivim na dodir (kapacitivni ekran 7'' sa pozadinskim osvjetljenjem,  rezolucija 1024x600) sa Spider funkcionalnošću (može se koristiti kao RS-485/TCP/IP konverter za dodatne kontrolere povezane putem RS485). Domet očitanja: 7cm, , FLASH memorija za 30.000 korisnika/100.000 događaja, moguća RS485 i TCP/IP komunikacija. Opcija accelerometer (anti-tamper alarm). RTC (real time clock) sa baterijskim back-up, temperaturno područje rada:   od -20 do +70°C, vanjsko napajanje od  9 do 14V DC, potrošnja 4W (ECO mod 3W), mogućnost vertikalne i horizontalne instalacije, 2W zvučnik. Mogućnost spajanja dodatnog čitača. Tip kao JAN REGIS T-3-B ili jednakovrijedan.</t>
  </si>
  <si>
    <t>Dobava, montaža i spajanje Beskontaktni čitač 13,56 MHz (Standardni Mifare ili JAN CARD C-3-M-3P (Jantar enkripcija)) kartica/privjesaka sa RS485 komunikacijom. Namjena visoko sigurnosne aplikacije. O-tip kućišta, udaljenost očitanja do 7 cm, promjenjiva LED signalizacija statusa vrata (crveno - zaključano, zeleno - otključano),  zvučnik, IP65, dim. 58x120x15mm, temp. područje od -20°C do +70°C, povezivanje kabel 6x0.22 (3m), potrebno napajanje (9-14V DC), max. dužina kabela između čitača i kontrolera je 300m.
Tip kao JAN READER O-3-B ili jednakovrijedan</t>
  </si>
  <si>
    <t>Dobava, montaža i spajanje stabiliziranog napajača (13.8 Vdc), sa rezervnim baterijskim napajanjem
snage 40 W. Služi za napajanje Black Line serije kontrolera, električnih brava ili magneta.
Tip kao JAN SPIDER W40 ili jednakovrijedan</t>
  </si>
  <si>
    <t>Dobava, montaža i spajanje alumulatora 12V, 2.4Ah, tip kao ULTRA1219 ili jednakovrijedan</t>
  </si>
  <si>
    <t>Dobava beskontaktne kartica za kontrolu prolaza i nadzor radnog vremena,
frekvencija 13,56MHz, printabilna, tip kao IN-CRD-M-0204 ili jednakovrijedan</t>
  </si>
  <si>
    <t>Dobava, montaža i spajanje elektroprihvatnika, bez napona zatvoren, 6 - 24V AC/DC, tip kao GEZE IQ Strike A-5000-A ili jednakovrijedan.</t>
  </si>
  <si>
    <t>Dobava i instaliranje stolnog računala, Intel i5 procesor, 8GB RAM, 1TB HDD, tip kao HP ProDesk 600 G1 ili jednakovrijedan, zajedno sa instaliranim licenciranim opreracijskim sustavom Windows 7 Professional 64  ili jednakovrijedan + monitorom LED 24" + bežični miš i tipkovnica</t>
  </si>
  <si>
    <t>Dobava, montaža i spajanje alarmne centrale sljedećih karakteristika:
-Alarmna centrala za  max 15 terminala (30 zona sa dupliranjem)
- Na matičnoj ploči 5 terminala (10 zona sa dupliranjem) 
- 1 relejni i 2 programibilna open-collector izlaza
- digitalni komunikator, modem za programiranje i govorni pozivnik ( sa SmartLogos30M)
- Podržava 5 particija, 30 korisničkih šifri, 50 proxy tagova
- mogućnost glasovne dojave uz SmartLogos30 modul. Podržava IP (SmartLAN/G, SmartLAN) i/iIi GSM/GPRS (Nexus) module za komunikaciju te Air2 bežične module.
TIP KAO: INIM i-SMARTLIVING 515 ili jednakovrijedan</t>
  </si>
  <si>
    <t>Dobava, montaža i spajanje tipkovnice sljedećih karakteristika:
- touch screen 7"
- spajanje na I-BUS
- opremljena sa 2 I/O terminala, detektorom temperature, mikrofonom, zvučnikom i USB priključkom
- posjeduje utor za mikroSD memorijsku karicu
- bijele boje
TIP: Inim i-Alien/GB5 ili jednakovrijedan</t>
  </si>
  <si>
    <t>Dobava i isporuka modula proširenja slijedećih karakteristika:
- sa 5 programabilnih I/O terminala
- omogućeno dupliranje zona na svih 5 terminala
- dodatne 2 stezaljke za napajanje periferije
- naponska zaštita
- ugrađena zujalica
- plastično kućište sa tamperom
TIP: Inim i-Flex5/P ili jednakovrijedan</t>
  </si>
  <si>
    <t>Dobava, montaža i spajanje vanjske sirene slijedećih karakteristika:
-samonapajajuća sirena s LED bljeskalicom za vanjsku montažu jačine 103dB
- ugrađen sklop za zaštitu od zapunjavanja pjenom
- IP34
- dodatni terminal za aktivaciju i signaliziranje greške
TIP: Inim i-IVY-F ili jednakovrijedan</t>
  </si>
  <si>
    <t>Dobava, montaža i spajanje unutarnje sirene slijedećih karakteristika:
- sa bljeskalicom za unutarnju montažu
- poklopacu bijeloj boji
- napajnje 12Vdc
TIP: Inim i-SMARTY-GIBF ili jednakovrijedan</t>
  </si>
  <si>
    <t>Dobava, montaža i spajanje  BUS izolatora
TIP:Inim i-IB100-A ili jednakovrijedan</t>
  </si>
  <si>
    <t>Dobava, montaža i spajanje detektora slijedećih karakteristika:
- PIR + mikrovalni dualni detektor
- domet 15m
- dvostruki pyro-elektronički senzor
- digitalna obrada signala, mogućnost premošćivanja LED alarma
- digitalna kompenzacija temperature - mogućnost podešavanja
- zaštita od bijelog svijetla
- antivandal zaštita
- priprema za EOL otpornike, AND/OR tehnologija
TIP:Inim i-XDT200H ili jednakovrijedan</t>
  </si>
  <si>
    <t>Dobava, montaža i spajanje nosača detektora slijedećih karakteristika:
- za Xline seriju detektora
TIP: Inim i-XBK100 ili jednakovrijedan</t>
  </si>
  <si>
    <t>Dobava, montaža i spajanje baterije za alarmnu centralu
TIP: UltraCell ULTRA 1270 ili jednakovrijedan</t>
  </si>
  <si>
    <t>Dobava, montaža i spajanje baterije za vanjsku sirenu
TIP: UltraCell ULTRA 1219 ili jednakovrijedan</t>
  </si>
  <si>
    <t xml:space="preserve">Dobava, polaganje (uvlačenje) i spajanje signalnog kabela LyCy 2x0,5mm + 4x0.22mm </t>
  </si>
  <si>
    <t xml:space="preserve">Dobava, polaganje (uvlačenje) i spajanje signalnog kabela LyCy 6x0,5mm </t>
  </si>
  <si>
    <t xml:space="preserve">Dobava, polaganje (uvlačenje) i spajanje kabela tipa H05VV-F 3x1,5mm2. </t>
  </si>
  <si>
    <t>Dobava i polaganje plastičnih samogasivih PNT d20 cijevi sa svim montažnim priborom i materijalom</t>
  </si>
  <si>
    <t>Dobava i polaganje plastičnih samogasivih instalacijskih cijevi d20 cijevi sa svim montažnim priborom i materijalom</t>
  </si>
  <si>
    <t>Obuka korisnika za rukovanje sustavom za kontrolu prolaza i evedencija radnog vremena te alarmnog sustava
- uključivo tiskane upute za rukovanje na hrvatskom jeziku (2 primjerka)</t>
  </si>
  <si>
    <t xml:space="preserve">Dobava i ugradnja elektromotornog pogona za dvorišna klizna vrata 380cm širine, te 150 cm visine vrata. Max. težina za vrata s vodilicom na podu je 800 kg, a za samonosiva 600 kg. 
Pogodan za max. 25 ciklusa (otvaranje/zatvaranje) dnevno, max 10 u satu.                                                                                                                       Podaci o motoru: 24 V DC istosmjerni motor; kategorija zaštite IP 44, priključni napon 230-240 V AC, vučno gurajuća snaga 1200N, vršna snaga 14000N. 
Elektronika upravljanja: upravljačka jedinica je integrirana u kućište pogona, podešeno automatsko zatvaranje te lagano pokretanje i zaustavljanje, integrirani magnetski limit prekidali, podesivo za prolaz pješaka. Kućište pogona je izrađeno od lijevanog cinka i otporno je na vremenske utjecaje.  Temperature: od - 20C do + 60 C                                                                                                       
Komplet uključuje i: 
- jednosmjernu EL 301 fotoćeliju 
- žuto LED SLK signalno svjetlo za podnu i zidnu ugradnju.
- daljinski upravljač HS 4 BS (crni) s 4 tipke, 
dvosmjerni prijemnik HE 3 BiSecur za impulsne funkcije i djelomično otvaranje. 
-pribor za ugradnju i pogonski zupčanik modul 4 (ravni zubi), pomoć pri podešavanj zubne letve, pribor za ugradnju od nehrđajućeg čelika, te donji dio kućišta otporan na vremenske utjecaje.  Konzola za ugradnju podesiva je  po visini.
-čeličnu zubnu letvu M4, l=400cm
tip kao Hörmann BiSecur LineaMatic H SK ili jednakovrijedan.                       </t>
  </si>
  <si>
    <t xml:space="preserve">(Nabavna cijena pločica minimalno 100 kn/m2.)
</t>
  </si>
  <si>
    <t xml:space="preserve">(Nabavna cijena pločica minimalno 150 kn/m2.)
</t>
  </si>
  <si>
    <t>Dobava i polaganje završne obloge poda tepisona u prostorijama 1.kata i 2.kata. Boja tepisona prema odabiru projektanta. Tepison nabavne cijene minimalno 150 kn/m2 po odbabiru projektanta. U cijeni i izvođenje mase za izravnanje poda prije polaganja tepisona</t>
  </si>
  <si>
    <t>(nuditi komplet minimalne nabavne cijene 2.900,00 Kn)</t>
  </si>
  <si>
    <t>(nuditi komplet minimalne nabavne cijene 3.000,00 Kn)</t>
  </si>
  <si>
    <t>stranice : nehrđajući čelični lim tip “Asturias Satin” ili jednakovrijedno</t>
  </si>
  <si>
    <t>strop : nehrđajući čelični lim tip “Asturias Satin” ili jednakovrijedno</t>
  </si>
  <si>
    <t>nehrđajući čelični lim tip “Asturias Satin” ili jednakovrijedno</t>
  </si>
  <si>
    <t>nehrđajući čelični lim tip “Asturias Satin”  ili jednakovrijedno</t>
  </si>
  <si>
    <t>Zemljani radovi obrađeni su u Troškovniku radova: zemljani radovi i uređenje okoliša</t>
  </si>
  <si>
    <t xml:space="preserve">Sve nejasnoće u projektu ili troškovniku mora izvođač razjasniti sa projektantom prije početka rada, te eventualne dopune ili izmjene uvesti u građevinski dnevnik. Ponuditelji mogu tražiti pojašenjenja te stavljati primjedbe na projekt ili troškovnik na način kako je to propisano odredbom 1.6. Dokumentacije za nadmetanje. </t>
  </si>
  <si>
    <t>Sve kao "Geberit Duofix" ili jednakovrijedno</t>
  </si>
  <si>
    <t>SUSTAV KONTROLE PROLAZA i KONTROLE RADNOG VREMENA, ALARM</t>
  </si>
  <si>
    <t>Oprema koja se ugrađuje u elektroormare treba biti visokokvalitetna (kao: Eaton, ABB, Končar, Schrack, Legrand, Schneider-Electric ili jednakovrijedno).</t>
  </si>
  <si>
    <r>
      <t>Dobava, montaža na  zid i spajanje</t>
    </r>
    <r>
      <rPr>
        <b/>
        <sz val="10"/>
        <rFont val="Arial"/>
        <family val="2"/>
        <charset val="238"/>
      </rPr>
      <t xml:space="preserve">  servisnog ormara</t>
    </r>
    <r>
      <rPr>
        <sz val="10"/>
        <rFont val="Arial"/>
        <family val="2"/>
        <charset val="238"/>
      </rPr>
      <t xml:space="preserve">  izrađene kao tipski nadžbukni plastični ormar, kao Schneider Keadra ili jednakovrijedan.  Ormar opremi do pune funcionalnosti sa:</t>
    </r>
  </si>
  <si>
    <t xml:space="preserve">Dobava, montaža u zid i spajanje modularnog instalacijskog kompleta za 2 modula kao TEM, LINE ili jednakovrijedan. 
Komplet se sastoji od:
</t>
  </si>
  <si>
    <t xml:space="preserve">Dobava, montaža u zid i spajanje modularnog instalacijskog kompleta za 4 modula kao TEM, LINE ili jednakovrijedan.  
Komplet se sastoji od:
</t>
  </si>
  <si>
    <t xml:space="preserve">Dobava, montaža u zid i spajanje modularnog instalacijskog kompleta za 3 modula kao TEM, LINE ili jednakovrijedan. 
Komplet se sastoji od:
</t>
  </si>
  <si>
    <t xml:space="preserve">Dobava, montaža u zid i spajanje modularnog instalacijskog kompleta za 7 modula kao TEM, LINE ili jednakovrijedan. 
Komplet se sastoji od:
</t>
  </si>
  <si>
    <t>Odstojna obujmica za kabel NHXH FE180/E30 3x2,5 mm2 kao tip 732 14 GTP (OBO BETTERMANN ili jednakovrijedno) otpornosti na požar 90 min ili jednakovrijedan. U cijenu uključiti vatrootporni sidreni vijak (svakih 0.3 m)</t>
  </si>
  <si>
    <t>Odstojna obujmica za kabel NHXH FE180/E30 5x10 mm2 kao tip 732 20 GTP (OBO BETTERMANN ili jednakovrijedno) otpornosti na požar 90 min ili jednakovrijedan. U cijenu uključiti vatrootporni sidreni vijak (svakih 0.3 m)</t>
  </si>
  <si>
    <t>Dobava, montaža i spajanje podne instalacijske kutije (pocinčane) tip kao UZD250-3 (165-220mm) OBO BETTERMANN ili jednakovrijedan opremeljene sa:</t>
  </si>
  <si>
    <t>Dobava, montaža i spajanje podne instalacijske kutije (pocinčane) tip kao UZD350-3 (165-220mm) OBO BETTERMANN ili jednakovrijedan. U cijenu uključiti osnovu podne kutije, prihvatni lim, revizijski poklopac… sve do pune funkcionalnosti</t>
  </si>
  <si>
    <t>Dobava i montaža podnog instalacijskog kanala sa dvije komore 2000x190x38 (pocinčan) tip kao S2 19038 OBO BETTERMANN ili jednakovrijedan. U cijenu uključiti orginalnu spojnicu podnog kanala na svakih 2 m.</t>
  </si>
  <si>
    <t>Dobava i montaža podnog instalacijskog kanala sa dvije komore 2000x250x38 (pocinčan) tip kao S2 25038 OBO BETTERMANN ili jednakovrijedan. U cijenu uključiti orginalnu spojnicu podnog kanala na svakih 2 m.</t>
  </si>
  <si>
    <t>Dobava i montaža podnog instalacijskog kanala sa tri komore 2000x350x38 (pocinčan) tip kao S3 35038 OBO BETTERMANN ili jednakovrijedan. U cijenu uključiti orginalnu spojnicu podnog kanala na svakih 2 m.</t>
  </si>
  <si>
    <t>Dobava i montaža kutnog elementa (90°)  sa tri komore (pocinčan) tip kao KV3 35038 OBO BETTERMANN ili jednakovrijedan. U cijenu uključiti orginalne spojnice za povezivanje podnog kanala sa kutnim elementom.</t>
  </si>
  <si>
    <t>Dobava i montaža kutnog elementa (90°)  sa tri komore (pocinčan) tip kao KV2 25038 OBO BETTERMANN ili jednakovrijedan. U cijenu uključiti orginalne spojnice za povezivanje podnog kanala sa kutnim elementom.</t>
  </si>
  <si>
    <t xml:space="preserve">Dobava, montaža i spajanje komunikacijskog ormara KO1, izrađenog kao samostoječi  limeni ormar s kotačima, sa staklenim vratima i bravom, veličine 800x1200x1980 mm, 42 U, opremljenog sa (oprema kao Panduit i Cisco ili jednakovrijedna): </t>
  </si>
  <si>
    <t xml:space="preserve">Dobava, montaža i spajanje komunikacijskog ormara KO2 (KO3), izrađenog kao samostoječi  limeni ormar s kotačima, sa staklenim vratima i bravom, veličine 800x1200x1980 mm, 42 U, opremljenog sa (oprema kao Panduit i Cisco ili jednakovrijedna):  </t>
  </si>
  <si>
    <t xml:space="preserve">Dobava, montaža i spajanje komunikacijskog ormara KO4 (KO5, KO6), izrađenog kao zidni  limeni ormar sa staklenim vratima i bravom, veličine 600x600 mm, 12U, opremljenog sa (oprema kao Panduit i Cisco ili jednakovrijedna):  </t>
  </si>
  <si>
    <t>PROIZVODNO - POSLOVNI OBJEKT</t>
  </si>
  <si>
    <t>Na svim mjestima u gdje je naveden proizvođač/ marka/ tip/ model nekog artikla, ukoliko omaškom nije izričito navedeno, podrazumijeva se da je dodana formulacija „ili jednakovrijedno“.</t>
  </si>
  <si>
    <t>Za izradu spuštenih stropova od prešane mineralne vune na metalnoj podkonstrukciji po tipologiji poznatih proizvođača "OWA" ili "Armstrong" ili jednakovrijedno važeći su svi standardi po pitanju zvučne i vatrozaštite.</t>
  </si>
  <si>
    <r>
      <t xml:space="preserve">Dobava materijala i izrada </t>
    </r>
    <r>
      <rPr>
        <b/>
        <sz val="10"/>
        <rFont val="Arial"/>
        <family val="2"/>
        <charset val="238"/>
      </rPr>
      <t>pregradnog protupožarnog nenosivog zida d=17,50 cm</t>
    </r>
    <r>
      <rPr>
        <sz val="10"/>
        <rFont val="Arial"/>
        <family val="2"/>
        <charset val="238"/>
      </rPr>
      <t>, kao Knauf W113 EI90. Zid se sastoji od podkonstrukcije od čeličnih pocinčanih profila UW i CW širine 100 mm na osnom razmaku 62,5 cm i obloge od protupožarnih ploča (kao Knauf DF) 3x12,5 mm obostrano. Ukupna visina zida maksimalno cca 410 cm.  Obavezno zapunjavanje spojeva svih slojeva ploča. Spojeve profila s obodnim konstrukcijama brtviti Knauf ili jednakovrijedno brtvenim kitom. Ugraditi izolacijski sloj od kamene vune, debljine 5 cm. Obrada spojeva i površine razreda kvalitete K2. Otpornost na požar prema HRN EN 13501-2 : EI90, zvučna zaštita Rw 64 dB.</t>
    </r>
  </si>
  <si>
    <r>
      <t xml:space="preserve">Dobava materijala i izrada </t>
    </r>
    <r>
      <rPr>
        <b/>
        <sz val="10"/>
        <rFont val="Arial"/>
        <family val="2"/>
        <charset val="238"/>
      </rPr>
      <t>pregradnog protupožarnog nenosivog zida d=17,50 cm</t>
    </r>
    <r>
      <rPr>
        <sz val="10"/>
        <rFont val="Arial"/>
        <family val="2"/>
        <charset val="238"/>
      </rPr>
      <t>, kao Knauf W113 EI90. Zid se sastoji od podkonstrukcije od čeličnih pocinčanih profila UW i CW širine 100 mm na osnom razmaku 62,5 cm i obloge od protupožarnih ploča (kao Knauf DF) 3x12,5 mm (s jedne strane su ploče i vodootporne). Ukupna visina zida maksimalno cca 410 cm.  Obavezno zapunjavanje spojeva svih slojeva ploča. Spojeve profila s obodnim konstrukcijama brtviti Knauf ili jednakovrijedno brtvenim kitom. Ugraditi izolacijski sloj od kamene vune, debljine 5 cm. Obrada spojeva i površine razreda kvalitete K2. Otpornost na požar prema HRN EN 13501-2 : EI90, zvučna zaštita Rw 64 dB.</t>
    </r>
  </si>
  <si>
    <r>
      <t xml:space="preserve">Dobava materijala i izrada </t>
    </r>
    <r>
      <rPr>
        <b/>
        <sz val="10"/>
        <rFont val="Arial"/>
        <family val="2"/>
        <charset val="238"/>
      </rPr>
      <t>pregradnog protupožarnog nenosivog zida d=30,0 cm</t>
    </r>
    <r>
      <rPr>
        <sz val="10"/>
        <rFont val="Arial"/>
        <family val="2"/>
        <charset val="238"/>
      </rPr>
      <t>, kao Knauf W629 EI90. Zid se sastoji od podkonstrukcije od dvostruko leđno spojenih čeličnih pocinčanih profila UW i CW širine 100 mm na osnom razmaku 62,5 cm i obloge od masivnih protupožarnih ploča (kao Knauf DF) 2x20,0 mm obostrano. Između potkonstrukcije je zračni prostor debljine 2,0 cm. Ukupna visina zida maksimalno cca 415 cm. Obavezno zapunjavanje spojeva svih slojeva ploča. Spojeve profila s obodnim konstrukcijama brtviti Knauf ili jednakovrijedno brtvenim kitom. Ugraditi izolacijski sloj od kamene vune, debljine 4 cm. Obrada spojeva i površine razreda kvalitete K2. Otpornost na požar prema HRN EN 13501-2 : EI90, zvučna zaštita Rw 64 dB.</t>
    </r>
  </si>
  <si>
    <r>
      <t>Izrada</t>
    </r>
    <r>
      <rPr>
        <b/>
        <sz val="10"/>
        <rFont val="Arial"/>
        <family val="2"/>
        <charset val="238"/>
      </rPr>
      <t xml:space="preserve"> obloge vertikale i podgleda stropa prizemlja iznad parkirališta od cementnih ploča</t>
    </r>
    <r>
      <rPr>
        <sz val="10"/>
        <rFont val="Arial"/>
        <family val="2"/>
        <charset val="238"/>
      </rPr>
      <t xml:space="preserve"> (kao "Aquapanel Knauf" ili jednakvovrijedno) debljine 1,5 cm. </t>
    </r>
  </si>
  <si>
    <r>
      <t>Dobava i montaža nosivog trapeznog čeličnog pocinčanog lima visokog vala debljine 0,88 mm, proizvod kao HOESCH T 85.1 ili jednakovrijedno,</t>
    </r>
    <r>
      <rPr>
        <b/>
        <sz val="10"/>
        <rFont val="Arial"/>
        <family val="2"/>
        <charset val="238"/>
      </rPr>
      <t xml:space="preserve"> na krovu mosta (K9)</t>
    </r>
    <r>
      <rPr>
        <sz val="10"/>
        <rFont val="Arial"/>
        <family val="2"/>
        <charset val="238"/>
      </rPr>
      <t>, u boji po izboru projektanta, s potrebnim materijalom za pričvršćenje na nosivu arm. bet. konstrukciju.</t>
    </r>
  </si>
  <si>
    <t>Dobava i ugradnja antistatičnog podnog sustava na bazi epoksidnih smola ili sl. samonivelirajućih lijevanih podova ili mortova (kao tip "Sikafloor- 156" ili jednakovrijedno, "Sikafloor 220 Conductive W" ili jednakovrijedno prema DIN EN 13813 SR-B1,5, "Sikafloor 262AS" ili jednakovrijedno), debljine 1,5 mm,  a ista mora zadovoljiti slijedeće zahtjeve:
visoka mehanička otpornost, visoka kemijska otpornost,  protukliznost,  lako održavanje,  UV stabilnost.</t>
  </si>
  <si>
    <t>Kupola za odimljavanje kao tip "FUMILUX 24-J 10" ili jednakovrijedno, dimenzija građevinskog otvora 120x120 cm, sa akrilnim staklom (2 sloja PMMA). Ugradnja u metalno ojačani PVC okvir sa prekinutim toplinskim mostom. Koeficijent prolaska topline  U=2,7W/m2K.  Uključena je priprema za odimljavanje, ventilaciju i elektro motor 24 V (sistem otvori/stop/zatvori – podizanje (hod) 500 mm).</t>
  </si>
  <si>
    <t>U stavku je uključen nastavni vijenac kao tip "FUMILUX 4000" ili jednakovrijedno,  dimenzija 120x120 cm, visine 30 cm.</t>
  </si>
  <si>
    <r>
      <t xml:space="preserve">Finalna zaštita </t>
    </r>
    <r>
      <rPr>
        <b/>
        <sz val="10"/>
        <rFont val="Arial"/>
        <family val="2"/>
        <charset val="238"/>
      </rPr>
      <t>vanjskih</t>
    </r>
    <r>
      <rPr>
        <sz val="10"/>
        <rFont val="Arial"/>
        <family val="2"/>
        <charset val="238"/>
      </rPr>
      <t xml:space="preserve"> arm. bet. i ožbukanih  </t>
    </r>
    <r>
      <rPr>
        <b/>
        <sz val="10"/>
        <rFont val="Arial"/>
        <family val="2"/>
        <charset val="238"/>
      </rPr>
      <t>površina zidova, te vidljivih neožbukanih površina AB elemenata (stupova) u prizemlju kod parkirališta, te dimnjaka na krovu,</t>
    </r>
    <r>
      <rPr>
        <sz val="10"/>
        <rFont val="Arial"/>
        <family val="2"/>
        <charset val="238"/>
      </rPr>
      <t xml:space="preserve"> akrilnim fleksibilnim sustavom (kao SIKAGARD ili jednakovrijedno). Sustav se sastoji od temeljnog premaza (kao SIKAGARD 552W Aquaprimer ili jednakovrijedno) i završne boje (kao SIKAGARD 550W ELASTIC ili jednakovrijedno). Obračun po m2 zaštićene površine. Sve ostale radnje prema tehničkim uputstvima od strane proizvođača materijala.</t>
    </r>
  </si>
  <si>
    <r>
      <t>Gletanje i bojanje</t>
    </r>
    <r>
      <rPr>
        <b/>
        <sz val="10"/>
        <rFont val="Arial"/>
        <family val="2"/>
        <charset val="238"/>
      </rPr>
      <t xml:space="preserve"> obloge vertikale i podgleda stropa prizemlja iznad parkirališta, od cementnih ploča</t>
    </r>
    <r>
      <rPr>
        <sz val="10"/>
        <rFont val="Arial"/>
        <family val="2"/>
        <charset val="238"/>
      </rPr>
      <t xml:space="preserve"> ("Aquapanel Knauf" ili jednakovrijedno) bojom za vanjske uvjete, u tonu po izboru projektanta, s s potrebnim predradnjama.</t>
    </r>
  </si>
  <si>
    <t>Dobava i postava materijala za izvedbu obloge ventilirane fasade kao "Fundermax compact NT ploča" ili jednakovrijedno - obostrano oplemenjene, na tipsku podkonstrukciju.</t>
  </si>
  <si>
    <r>
      <t xml:space="preserve">Finalna zaštita </t>
    </r>
    <r>
      <rPr>
        <b/>
        <sz val="10"/>
        <rFont val="Arial"/>
        <family val="2"/>
        <charset val="238"/>
      </rPr>
      <t>vanjskih</t>
    </r>
    <r>
      <rPr>
        <sz val="10"/>
        <rFont val="Arial"/>
        <family val="2"/>
        <charset val="238"/>
      </rPr>
      <t xml:space="preserve"> arm. bet. i ožbukanih </t>
    </r>
    <r>
      <rPr>
        <b/>
        <sz val="10"/>
        <rFont val="Arial"/>
        <family val="2"/>
        <charset val="238"/>
      </rPr>
      <t>površina zidova, te vidljivih neožbukanih površina AB elemenata (stupova) na terasi na 2.katu</t>
    </r>
    <r>
      <rPr>
        <sz val="10"/>
        <rFont val="Arial"/>
        <family val="2"/>
        <charset val="238"/>
      </rPr>
      <t>, akrilnim fleksibilnim sustavom (kao SIKAGARD ili jednakovrijedno). Sustav se sastoji od temeljnog premaza (kao SIKAGARD 552W Aquaprimer ili jednakovrijedno) i završne boje (kao SIKAGARD 550W ELASTIC ili jednakovrijedno). Obračun po m2 zaštićene površine. Sve ostale radnje prema tehničkim uputstvima od strane proizvođača materijala.</t>
    </r>
  </si>
  <si>
    <t>Dobava i postava materijala za izvedbu obloge ventilirane fasade kao "Fundermax compact NT ploča" ili jednakovrijedno- obostrano oplemenjene, na tipsku podkonstrukciju.</t>
  </si>
  <si>
    <t>Finalna zaštita vanjskih zidova (kod zelenih vrtova) akrilnim fleksibilnim sustavom (kao SIKAGARD ili jednakovrijedno). Sustav se sastoji od temeljnog premaza (kao SIKAGARD 552W Aquaprimer ili jednakovrijedno) i završne boje (kao SIKAGARD 550W ELASTIC ili jednakovrijedno). Obračun po m2 zaštićene površine. Sve ostale radnje prema tehničkim uputstvima od strane proizvođača materijala.</t>
  </si>
  <si>
    <t xml:space="preserve">Ponuditelj je dužan navesti proizvođača/ marku/ tip artikla koji koristi te pojasniti jednakovrijednost ponuđenog artikla. </t>
  </si>
  <si>
    <t>Ponuditelj je dužan navesti proizvođača/ marku/ tip artikla koji koristi te pojasniti jednakovrijednost ponuđenog artikla.</t>
  </si>
  <si>
    <t>Ponuditelju mogu, sukladno odredbi 1.6. Dokumentacije za nadmetanje tražiti pojašnjenja vezano uz pojedine stavke Troškovnika.</t>
  </si>
  <si>
    <t>Potvrdu narudžbe prije definitivne isporuke specificirane opreme izvođač radova obavezno je dužan provjeriti kod Naručitelja. Izmjena pojedinih dijelova opreme “zamjenskim dijelovima” bez prethodne pismene suglasnosti Naručitelja i projektatna  isključuje odgovornost prjektatna za predviđenu funkcionalnost postrojenja.</t>
  </si>
  <si>
    <t>Na svim mjestima u gdje je  u troškovniku naveden proizvođač/ marka/ tip/ model nekog artikla, ukoliko omaškom nije izričito navedeno, podrazumijeva se da je dodana formulacija „ili jednakovrijedno“.</t>
  </si>
  <si>
    <t>Na svim mjestima u gdje je u troškovniku  naveden proizvođač/ marka/ tip/ model nekog artikla, ukoliko omaškom nije izričito navedeno, podrazumijeva se da je dodana formulacija „ili jednakovrijedno“.</t>
  </si>
  <si>
    <t>Dobava i montaža cijevi iz polietilena za pitku vodu uz izradu priključka na distributivni vodovod. Cijevi su predviđene za izvedbu vodovoda sa radnim tlakom do 10 bar u mreži. Serija cijevi u odnosu na radni tlak: S 8. U dužni metar cijevi uračunato je spajanje cijevi, ispitivanje zavarenih dijelova na nepropusnost i čvrstoću te popravak oštećenja. Proizvod kao HEPLAST ili jednakovrijedno, dimenzija</t>
  </si>
  <si>
    <t>Dobava i montaža cijevi iz polietilena za pitku vodu. Cijevi su predviđene za izvedbu vodovoda sa radnim tlakom do 10 bar u mreži. Serija cijevi u odnosu na radni tlak: S 8. U dužni metar cijevi uračunato je spajanje cijevi, ispitivanje zavarenih dijelova na nepropusnost i čvrstoću te popravak oštećenja. Proizvod kao HEPLAST ili jednakovrijedno, dimenzija</t>
  </si>
  <si>
    <t>Dobava i montaža kučišta filtera sa uloškom za filtriranje pjeska iz podzemne vode, dimenzija priključka 1'' proizvođaća ''CWG'' ili jednakovrijedno. Sve zajedno sa priborom i materijalom za montažu.</t>
  </si>
  <si>
    <t>Dobava i montaža samousisne centrifugalne crpke za crpljenje podzemne vode, kao tip MQ tvrtke ''GRUNDFOS'' ili jednakovrijedno.  Sve zajedno sa priborom i materialom za montažu</t>
  </si>
  <si>
    <t>Dobava i montaža: Izolacija hladnih vodovodnih cijevi gotovim
 izolacijskim cijevima tipa "Armacell" ili jednakovrijedno
 -Tubolit S+
 - izolacija debljine 4mm</t>
  </si>
  <si>
    <t xml:space="preserve">Dobava i montaža:  Požarna hidrostanica GRUNDFOS Hydro Multi-S 2CM3-5I 3x400V 50Hz DOL ili jednakovrijedno
Crpka je opremljena 3-faznim asinkronim motorom s hlađenjem pomoću ventilatora i montažnim stopama.
Tekućina:
Dizana tekućina: Voda
Raspon temperature tekućine: 253 .. 393 K
Temp. tekućine: 293 K
Gustoća: 998.2 kg/m³
Tehnički:
Brzina za podatke crpke: 2900 rpm
Stvarno izračunati protok: 3.62 m³/h
Dobivena visina dizanja crpke: 30.4 m
Primarna brtva vratila: AQQE
Odobrenja na natpisnoj pločici: CE,CULUS,WRAS,ACS,TR,EAC
Tolerancija krivulje: ISO9906:2012 3B
Materijali:
Kućište crpke: Nehrđajući čelik
DIN W.-Nr. 1.4301
304
Impeler: Nehrđajući čelik
DIN W.-Nr. 1.4301
AISI 304i. 
Vertikalna, višestupanjska, end-suction centrifugalna crpka s aksijalnim usisnim i radijalnim ispusnim priključkom. Materijali crpke u dodiru s tekućinom izrađeni su od nehrđajućeg čelika. Mehanička brtva vratila je specijalno dizajnirana, nebalansiranabrtva s O-prstenom. Priključivanje na cjevovod je putem unutarnjih Whitworth cijevnih navoja, Rp
(ISO 7/1).
</t>
  </si>
  <si>
    <t xml:space="preserve">Puštanje u pogon hidrostanice izvedeno od strane servisa ovlaštenog od proizvođača GRUNDFOS ili jednakovrijedno.
</t>
  </si>
  <si>
    <t>Dobava i montaža automatskog odušnog ventila za kanalizacijske cijevi 110 koji spriječava isisavanje vode iz sifona sanitarnih uređaja. Odušavanje udaljenih grana i ogranka od glavnih vertikala. Tip kao Studor ili jednakovrijedno.</t>
  </si>
  <si>
    <t>Dobava i ugradnja priključka na betonsko reviziono okno za PVC cijev, fazonski komad tipa PVC AWADUKT KGF ili jednakovrijedno</t>
  </si>
  <si>
    <t>SEPARATOR NAFTNIH DERIVATA: 
ACO OLEOPASS P NS10/50 ST1000 ili jednakovrijedno</t>
  </si>
  <si>
    <t xml:space="preserve">Geberit PE-HD ili jednakovrijedno prema HRN EN 1519-1:2004 cjevovod s potrebnim fazonskim komadima i spojnim priborom; specifikacijom proizvođača obuhvaćeno tm trase </t>
  </si>
  <si>
    <t>Geberit Pluvia ili jednakovrijedno podtlačni sistem odvodnje krovnih oborinskih voda (projektantska cijena)</t>
  </si>
  <si>
    <t>Dobava i montaža slivnika za zeleni krov, ACO Passavant ili jednakovrijedno</t>
  </si>
  <si>
    <t>Dobava i montaža izolacije PVC cijevi za  krovnu odvodnju, izolaciju izvesti cijevnom izolacijom sa parnom branom, kao Armaflex ili jednakovrijedno, debljine 13mm</t>
  </si>
  <si>
    <r>
      <t xml:space="preserve">I. OPĆI PROJEKTNI UVJETI
1. Sve radove potrebno je izvesti u potpunosti prema projektu, troškovniku, svim važećim tehničkim propisima, hrvatskim normama, uputama proizvođača opreme i pravilima struke.
2. Dinamika izvođenja radova mora se prilagoditi roku za završetak radova.
3. Prilikom izrade ponude, ponuditelj mora provjeriti rokove dobave materijala i opreme, da bi radove dovršio u ugovorenom roku bez kašnjenja uzrokovanih rokovima isporuke.
4. U jediničnim cijenama svih stavki troškovnika, prilikom izrade ponude moraju biti obuhvaćeni ukupni troškovi materijala, opreme i rada za potpuno dovršenje cjelokupnog posla uključujući:
* nabavu i transport na gradilište
* spajanje i montažu opreme prema priloženoj tehničkoj dokumentaciji s ugradnjom kvalitetnog elektroinstalacijskog materijala pomoću kvalificirane i stručne radne snage u skladu s važećim tehničkjm propisima i pravilima struke
* izradu prateće radioničke dokumentacije
* građevinsku pripomoć u vidu izrade i zatvaranja šliceva za polaganje kabela, izrade niša s ugradnjom i obzidavanjem razvodnih ploča i svih ostalih građevinskih radova koji se odnose na 
elektro instalaterske radove, izuzev ako je to izričitio stavkom troškovnika traženo i nuđeno
* ispitivanja električne instalacije i izdavanja potrebnih atesta o izvršenim mjerenjima i atesta za opremu i materijal
*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 prateća čišćenja prostora tijekom izvođenja radova
*svi potrebni prijenosi, utovari i istovari, uskladištenje i čuvanje.
5. Svi radovi moraju se izvoditi sa stručno osposobljenom radnom snagom za svaku vrstu radova. 
Nadzorni inženjer ima pravo tražiti da se neodgovarajuća stručna radna snaga zamijeni, 
što obvezuje izvođača radova da to učini.
6. U slučaju da izvođač radova izvede pojedine radove čiji kvalitet ne zadovoljava kvalitet predviđen projektom, 
dužan je o svom trošku iste radove ukloniti i ponovno izvesti onako kako je predviđeno projektom.
7. Ako se ukaže potreba za izvođenjem radova koji nisu predviđeni troškovnikom, izvođač radova mora za 
izvedbu istih dobiti odobrenje od nadzornog inženjera, sastaviti ponudu i radove ugovoriti s Investitorom.
8. 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9. Izvođač je odgovoran za izvedene radove do primopredaje radova i u slučaju bilo kakve štete ili kvara dužan 
je o svom trošku to otkloniti.
10. 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
11. Prije početka radova izvođač radova dužan je u skladu s važećim propisima označiti i osigurati gradilište.
12. Sve stavke troškovnika moraju su količinski kontrolirati prije narudžbe.
</t>
    </r>
    <r>
      <rPr>
        <b/>
        <sz val="10"/>
        <rFont val="Arial"/>
        <family val="2"/>
        <charset val="238"/>
      </rPr>
      <t xml:space="preserve">13. Sve odredbe ovih općih uvjeta kao i ostali dijelovi projekta su sastavni dio ugovora o gradnji 
zaključenog između Investitora i Izvoditelja, a Izvoditelj se obvezuje da ih prihvaća bez prigovora 
i primjedbi.
14. Na svim mjestima u gdje je  u troškovniku naveden proizvođač/ marka/ tip/ model nekog artikla, ukoliko omaškom nije izričito navedeno, podrazumijeva se da je dodana formulacija „ili jednakovrijedno“.
15. Ponuditelj je dužan navesti proizvođača/ marku/ tip artikla koji koristi te pojasniti jednakovrijednost ponuđenog artikla. </t>
    </r>
  </si>
  <si>
    <t>Dobava ljestvičastog kabel kanala zajedno sa svim potrebnim priborom i materijalom za konzolnu montažu na zid i ugradnja. Tip kao L6620 VS 6000 FS (OBO BETTERMANN ili jednakovrijedno širine 200 mm) ili jednakovrijedan</t>
  </si>
  <si>
    <t>Dobava ljestvičastog kabel kanala zajedno sa svim potrebnim priborom i materijalom za konzolnu montažu na zid i ugradnja. Tip kao L6640 VS 6000 FS (OBO BETTERMAN ili jednakovrijedno  širine 400 mm) ili jednakovrijedan</t>
  </si>
  <si>
    <t>preklopnik 24 portni, UTP cat. 6, tip kao Cisco ili jednakovrijedno</t>
  </si>
  <si>
    <t>UPS uređaj 2kVA, rack izvedba, EATON 9130 ili jednakovrijedno</t>
  </si>
  <si>
    <t>preklopnik 24 portni, UTP cat. 6, tip kao Cisco ili jednakovrijedo</t>
  </si>
  <si>
    <t>preklopnik 24 portni, UTP cat. 6, PoE sa napajanjem tip kao Cisco ili jednakovrijedno</t>
  </si>
  <si>
    <t>UPS uređaj 1kVA, rack izvedba, EATON 9130 ili jednakovrijedno</t>
  </si>
  <si>
    <t>Dobava i polaganje/uvlačenje antenskog kabela impedancije 75ohma (kao KOKA 100 ili jednakovrijedno) po unaprijed pripremljenima trasama.</t>
  </si>
  <si>
    <t>Dobava i montaža standardnih revizijski vratiju u knauf stropu za pristup elektroinstalacijama unutar spuštenog stropa. Dimenzija vratiju 500x500mm, tip kao Knauf Alutop REVO 12,5 ili jednakovrijedno</t>
  </si>
  <si>
    <t xml:space="preserve">Dobava, montaža u zid i spajanje modularnog instalacijskog kompleta za 2 modula; kao TEM LINE ili jednakovrijedno.
Komplet se sastoji od:
</t>
  </si>
  <si>
    <t xml:space="preserve">Dobava, montaža u zid i spajanje modularnog instalacijskog kompleta za 3 modula; kao TEM LINE ili jednakovrijedno.
Komplet se sastoji od:
</t>
  </si>
  <si>
    <t xml:space="preserve">Dobava, montaža u zid i spajanje modularnog instalacijskog kompleta za 4 modula; kao TEM LINE ili jednakovrijedno.
Komplet se sastoji od:
</t>
  </si>
  <si>
    <t xml:space="preserve">Dobava, montaža u zid i spajanje modularnog instalacijskog kompleta za 7 modula; kao TEM LINE ili jednakovrijedno.
Komplet se sastoji od:
</t>
  </si>
  <si>
    <t>Dobava, montaža na zid i spajanje nadžbukne sklopke (obična), kao TEM ili jednakovrijedno</t>
  </si>
  <si>
    <t>Dobava, montaža i spajanje razglasne centrale tip kao HUST RC 11202/960 (RC) ili jednakovrijedno  - 19" rack za smještaj opreme, ožičen, ispitan, 8HE i opremljen sa:</t>
  </si>
  <si>
    <t xml:space="preserve"> - panel prisilnog uklopa HUST PPU16 ili jednakovrijedno</t>
  </si>
  <si>
    <r>
      <rPr>
        <sz val="10"/>
        <rFont val="Arial CE"/>
        <charset val="238"/>
      </rPr>
      <t xml:space="preserve"> - panel 2 zonskog pretpojačala HUST PM1122 ili jednakovrijedno</t>
    </r>
    <r>
      <rPr>
        <sz val="9"/>
        <rFont val="Arial CE"/>
        <charset val="238"/>
      </rPr>
      <t xml:space="preserve">
5 mic/line ulaza (svaki ima phantom power) + 4 line ulaza, Svaka zona ima kontrole opremljene s led diodama za lakši pregled. Mogućnost podešavanje mic/mix razine te kontroler za bass i treble.Ukupno 4 nivoa sistemskog prioriteta s emergency ulazom. Raspon frekvencija: 20Hz – 22kHz, Nois: &gt; 93 dB, THD: &lt; 0,008 dB, Crosstalk: &gt;70 dB.Max nominalni gain: +6 dB, Max izlazni napon: +19 dB, 9V, Kontroler tona za zonu 1 i 2 : Bass 75Hz +/-10 dB, treble 10KHz +/-10 dB, 1HE.</t>
    </r>
  </si>
  <si>
    <r>
      <t xml:space="preserve"> - panel prof. pojačala snage HUST A-REVAMP4240T ili jednakovrijedno
</t>
    </r>
    <r>
      <rPr>
        <sz val="9"/>
        <rFont val="Arial CE"/>
        <charset val="238"/>
      </rPr>
      <t>profesionalno 4-kanalno pojačalo klase D sa ugrađenim DSP-om, pametnim  senzorom praćenja potrošnje energije, inteligentnim hladilom s promjenjivom  brzinom okretaja, 250 Hz visokopropusni filtar. Snaga (RMS): 4x 240W @4Ω/100V / Bridge-mode: 2x 480W @8Ω/100V, Raspon frekvencija: (0/-3 dB) 50 Hz – 20 kHz, odvajanje kanala: &gt;68dB @ 1kHz,  THD ch. 1/2: &lt;0.07% @1W / 4Ω / 1kHz, S/N ratio: &gt;101 dB,  Zaštitini sklopovi: over current, over temperature, 2HE</t>
    </r>
  </si>
  <si>
    <r>
      <t xml:space="preserve"> - panel combo reproduktora tip kao HUST A-PCR3000RMKIII ili jednakovrijedno
</t>
    </r>
    <r>
      <rPr>
        <sz val="9"/>
        <rFont val="Arial CE"/>
        <charset val="238"/>
      </rPr>
      <t>profesionalni "multisource" reproduktor; CD/MP3 / SD-card / USB reproduktor sa  integriranim DAB/FM RDS prijemnikom i Bluetooth prijemnikom. Sadrži kombinirani  ili 2 nezavisna audio izlaza. Podržani mediji: CD PLAYER - Audio CD, CD-R, CD-RW, DVD, DVD-R, DVD-RW, USB - SD - do 32 GB FAT32 (MP3 32-320 kbps). Mogućnost rada u opcija opcijama Auto Play i  Cue (AutoPlay npr. pruža mogućnost automatskog početka reprodukcije prilikon pokretanja uređaja; također mogućnost  automatskog prebacivanja na FM tuner kada USB/SD card ili CD završe sa reprodukcijom. Kontrola uređaja s prednje strane, putem IR upravljača ili putem RS232 konekcije.</t>
    </r>
  </si>
  <si>
    <r>
      <t xml:space="preserve">Dobava, montaža i spajanje UGRADNOG STROPNOG ZVUČNIKA HUST A-CMX20T ili jednakovrijedno
</t>
    </r>
    <r>
      <rPr>
        <sz val="9"/>
        <rFont val="Arial CE"/>
        <charset val="238"/>
      </rPr>
      <t>2-way HiFi Pro zvučnik, u kučištu od visokokvalitetnog ABS-a sa  aluminijskom prednjom mrežicom, ugrađeni 8" woofer + 1" visokotonac, snaga: 60W@16Ω (AES); 5-10-20W@100V, max. SPL: 110dB, Frekventni raspon: 50Hz - 20kHz, disperzija@4kHz: 80°, IP54,  Promjer otvora za ugradnju: 220mm, Vanjski promjer zvučnika: 244 mm. U cijenu uključiti izradu rupe u knauf stropu.</t>
    </r>
  </si>
  <si>
    <r>
      <t>Dobava, montaža i spajanje UGRADNI STROPNI ZVUČNIK TIP KAO HUST CM6T W ili jednakovrijedno
D</t>
    </r>
    <r>
      <rPr>
        <sz val="9"/>
        <rFont val="Arial CE"/>
        <charset val="238"/>
      </rPr>
      <t>vosistemski ugradni zvučnik (2-way HiFi Pro), s ugrađenom 6,5" wooferom i 1" visokotoncem, snage 3-6W@100V, (AES rated 40W@16 Ω), zvučni tlak kod 1W/1m: 92dB, Max zvučni tlak: 105dB, Frekventno područje: 60Hz - 20kHz, disperzija@4kHz: 80°,  Vanjski promjer zvučnika: 205 mm.</t>
    </r>
  </si>
  <si>
    <r>
      <t xml:space="preserve">Dobava, montaža i spajanje NADGRADNI ZVUČNIK HUST A-MASK 5TBL ili jednakovrijedno
</t>
    </r>
    <r>
      <rPr>
        <sz val="9"/>
        <rFont val="Arial CE"/>
        <charset val="238"/>
      </rPr>
      <t>Dvosistemski HiFi Pro nadgradni zvučnik u zatvorenom pojačanom PPE ABS kučištu (IP64). Sadrži 4.25" HD woofer + 1" tweeter (Vari-throat horna sa nagibom 5°).  Frekventni raspon: 80Hz-20kHZ, SPL 1W/1m: 89dB (max SPL@1m: 104dB). Ugrađena automatska zaštita 3-step Protection Guard, Snaga zvučnika (RMS):  70W/16Ω / 10-20W@100V. Disperzija zvuka@1kHz: 180°H x 180°V, 3D Intelli-Mount nosač</t>
    </r>
  </si>
  <si>
    <r>
      <t xml:space="preserve">Dobava, montaža i spajanje AKTIVNI SET ZVUČNIKA tip kao HUST A-SDQ5PIRBL ili jednakovrijedno
</t>
    </r>
    <r>
      <rPr>
        <sz val="9"/>
        <rFont val="Arial CE"/>
        <charset val="238"/>
      </rPr>
      <t xml:space="preserve">"komplet od 2 komada bas refleks aktivnih zvučnika sa  5.25 ""wooferom i 1"" visokotoncem. Daljinska kontrola zvučnika putem infracrvenog daljinskog kontrolera, RS232 serijskog porta ili dodatne zidne upravljačke ploče sa ili bez lokalnog ulaza. Funkcija automatskog iskuljučivanja zvučnika kada ne postoji prisutnost audio signala nakon određenog vremena (podesivo preko RS232). Ugrađena magnetska zaštitia. Izlazna snaga RMS: 2 x 30W, Frekv. raspon: 45 - 20000 Hz, THD: &lt;0.07%, S/N odnos: &gt;90 dB,  2x audio IN (balansirani i nebalansirani), bas / treble kontrola, podesivost jačine ulaznih signala: 0 - 3 ;  + 3.75 dB per step. Nosači i IR daljinski uključeni. 
</t>
    </r>
  </si>
  <si>
    <r>
      <t xml:space="preserve">Dobava, montaža i spajanje REGULATOR ZVUKA / ATENUATOR tip kao HUST AT608T ili jednakovrijedno, </t>
    </r>
    <r>
      <rPr>
        <sz val="9"/>
        <rFont val="Arial CE"/>
        <charset val="238"/>
      </rPr>
      <t xml:space="preserve">komplet sa maskom (TEM bijela), ugradnja u kutiju fi60, 8 pozicija, max. 60W@100V. </t>
    </r>
  </si>
  <si>
    <r>
      <t xml:space="preserve">Dobava, montaža i spajanje REGULATOR ZVUKA / ATENUATOR tip kao HUST AT1208T ili jednakovrijedno, </t>
    </r>
    <r>
      <rPr>
        <sz val="9"/>
        <rFont val="Arial CE"/>
        <charset val="238"/>
      </rPr>
      <t xml:space="preserve">komplet sa maskom (TEM bijela), ugradnja u kutiju fi60, 8 pozicija, max. 120W@100V. </t>
    </r>
  </si>
  <si>
    <t xml:space="preserve">Dobava, montaža i spajanje ZIDNI DIGITALNI ZONSKI KONTROLER tip kao HUST PM1122RL ili jednakovrijedno
"kontrola glasnoće, odabir izvora zvuka, kontrola mikrofon mix nivoa, napjanje i prijenos podataka putem RJ-45 / CAT-6 kabela prema centrali (T-568B protokol), smještaj u kutiju kao TEM 3 modula.
Dodatno sadrži lokalne audio ulaze za zonu (mini-jack + XLR) sa kontrolom boje zvuka i glasnoće.."  </t>
  </si>
  <si>
    <r>
      <t xml:space="preserve">Dobava, montaža i spajanje VIDEO / DATA3 LCD PROJEKTOR PANASONIC ili jednakovrijedno
</t>
    </r>
    <r>
      <rPr>
        <sz val="9"/>
        <rFont val="Arial CE"/>
        <charset val="238"/>
      </rPr>
      <t xml:space="preserve">Data / Video Projektor, 3LCD-tehnolgija, Nativna rezolucija: WXGA (1280 x 800px), Kontrast: 5000:1, Format: 16:10, Snaga lampe: 5000 ANSI-Lumena (270W), Odnos leće (udaljensot / veličina slike): 1,2-1,9, Nivo buke: 29 dB, Težina; 4,8 kg. Konekcije: 2x D-SUB15pin F, 2x HDMI, 1x Cinch (video), 1x RS232, 1x LAN/RJ45 , 3x audio. Keystone korekcija slike: ± 35°. </t>
    </r>
  </si>
  <si>
    <r>
      <t xml:space="preserve">Dobava i montaža STROPNI NOSAČ PROJEKTORA SA TUBOM HUST V-PPC1500 ili jednakovrijedno
</t>
    </r>
    <r>
      <rPr>
        <sz val="9"/>
        <rFont val="Arial CE"/>
        <charset val="238"/>
      </rPr>
      <t xml:space="preserve">stropni zakretno (360°) / nagibni (15°) nosač sa tubom 13cm i nosivosti do 13kg za montažu projektora na strop. 
</t>
    </r>
  </si>
  <si>
    <r>
      <t xml:space="preserve">Dobava i montaža MEHANIČKOG NADGRADNOG PLATNA SCREEN LINE ECOSPRINGROLL ili jednakovrijedno
</t>
    </r>
    <r>
      <rPr>
        <sz val="9"/>
        <rFont val="Arial CE"/>
        <charset val="238"/>
      </rPr>
      <t xml:space="preserve">Ručno mehaničko platno dimenzija 240 x 200cm, u aluminijskom kućištu sa automatskom "stopicom" na svakih 13cm, Materijal platna: gain 1.2 , 400 mikrona, high-performance, fireproof PVC, vidljivi kut 150° bez promjena na kontrastu i boji. debljina: 0.41 mm, Proizvedeno u EU. 
</t>
    </r>
  </si>
  <si>
    <t>Dobava, montaža i spajanje PRIKLJUČNI MODULI RAZGLASNE CENTRALE tip kao HUST PMRC ili jednakovrijedno
Postava priključnih modula TEM / VIMAR na za to osigurano mjesto na lokaciji: 10x 6.3 TRS F, 1x3,5,1xD-SUB 15 pin --&gt; ukupno zauzeće: 11x jedan modul, 1x dva modula. Ugradnu kutiju i TEM masku od 12 modula uključiti u cijenu.</t>
  </si>
  <si>
    <t xml:space="preserve">Dobava, montaža i spajanje MODULI STOLNOG PRIKLJUČNOG MJESTA tip kao HUST MSPM 1.3.1 ili jednakovrijedno
Stolna ugradna kutija sa poklopcem za smješta priključnih konektora: 2x 230V, 1x VGA, 1x HDMI, 1x audio jack (3.5 mm stereo), 1x Cat-6 (RJ45). Komplet sa metalnom kutijom u RAL 9006 boji sa poklopcem i svim potrebnim spojnim kabelima. </t>
  </si>
  <si>
    <t xml:space="preserve">Dobava, montaža i spajanje KOMPLET PODNE PRIKLJUČNE KUTIJE S POKLOPCEM  tip kao HUST PPM  UZD 1.13.1 ili jednakovrijedno
komplet sadrži: ugradnu kutiju, poklopac, metalne kutne nosače i metalne AV i mrežne (RJ45) priključne module te ostale module sve kako slijedi:
podna kutija, kompletna s ugradnim kutijama  UZD   1kom
2-struka priključnica + zaštitni kontakt 250V, 10/16A  3kom
nosač modula / kutni, metalni za GB3  1kom
metalni modul mrežne priključnice RJ45 Cat 6/6A  2kom
metalni modul AV priključnice HDMI F  1kom
metalni modul AV priključnice 3,5 mm F  1kom
</t>
  </si>
  <si>
    <t>Dobava, montaža i spajanje  SOS centrale tip kao HUST BIS-DAC 32 ili jednakovrijedno:</t>
  </si>
  <si>
    <t xml:space="preserve">Dobava, montaža  i spajanje ISPRAVLJAČA  230V/24 DC tip kao HUST BIS-NS 2402 ili jednakovrijedno
</t>
  </si>
  <si>
    <t>Dobava, montaža  i spajanje SIGNALNA SVJET.S RAZDJELNIKOM I BIPEROM tip kao HUST BIS-SS 01RBP ili jednakovrijedno
Jednobojna signalna svjetiljka s razdjelnikom i svjetlosnom signalizacijom. Podžbukna ugradnja u instalacijsku kutiju Ø60mm iznad vrata invalidskog WC-a. 
-instalacijska kutija fi60.</t>
  </si>
  <si>
    <t>Dobava, montaža i spajanje centrala za dojavu požara s dvije petlje
- dvije petlje sa ne manje od po 128 javljača
- obavezno modularno proširiva do ne manje od 8 petlji
- obavezno podešavanje osjetljivosti svih javljača sa centrale u ne manje od dva automatska režima (dnevni i noćni)
- obavezno funkcija automatskog testa detektora
- obavezno mogućnost umrežavanja s drugim centralama u prstenastu mrežu s tolerancijom na kvar
- obavezno mogućnost ugradnje integralnog telefonskog dojavnika
- obavezno mogućnost spajanja na Ethernet lokalnu računalnu mrežu
- obavezno tekstualni LCD zaslon i funkcijska tipkovnica na hrvatskom jeziku
TIP KAO: SmartLoop 2080/G, Inim ili jednakovrijedno</t>
  </si>
  <si>
    <t>Dobava, montaža i spajanje modula proširenja SmartLoop vatrodojavne centrale, 2 adresibilne petlje sa po 240 adresa
TIP KAO: S- SmartLoop/2L, Inim ili jednakovrijedno</t>
  </si>
  <si>
    <t>Dobava, montaža i spajanje ugradne kartice centrale dojave požara za telefonsku dojavu
- obavezno integralni dio centrale za dojavu požara
- obavezno mogućnost da se kroz jedan dojavni modul dojavljuju alarmi svih centrala u prstenu
- obavezno Contact ID protokol
- obavezno dojava alarma ili kvara s točnom adresom svakog uređaja na petlji (grupni alarmi nisu prihvatljivi)
TIP KAO: SmartLoop/PSTN, Inim ili jednakovrijedno</t>
  </si>
  <si>
    <t xml:space="preserve">Dobava, montaža, spajanje i označavanje analogno-adresabilnog optičkog detektora s izolatorom, Inim protokol
- obavezno automatsko adresiranje s centrale
- obavezno mogućnost ručnog adresiranja s centrale
- obavezno podesiva osjetljivost s centrale, posebno za dnevni, posebno za noćni režim
- za rad sa novim Inim protokolom, ugraden izolator kratkog spoja
- napredni dizajn opticke komore, zaštita od smetnji, dvostruka zaštita od prašine i insekata , zaštitna mrežica sa ultra-malim otvorima (500µm)
- trobojna LED vidljiva 360°
- mogucnost izbora osjetljivosti detektora i moda rada daljinski putem centrale
TIP KAO: S-ED100, Inim ili jednakovrijedno
</t>
  </si>
  <si>
    <t>Dobava, montaža, spajanje i označavanje analogno-adresabilnog termičkog detektora s izolatorom, Inim protokol
- obavezno automatsko adresiranje s centrale
- obavezno mogućnost ručnog adresiranja s centrale
- obavezno podesiva osjetljivost s centrale, posebno za dnevni, posebno za noćni režim
- za rad sa novim Inim protokolom, ugraden izolator kratkog spoja
- novi dizajn opticke komore, zaštita od smetnji, dvostruka zaštita od prašine i insekata , zaštitna mrežica sa ultra-malim otvorima (500µm)
- trobojna LED vidljiva 360°
- mogucnost izbora osjetljivosti detektora i moda rada (putem EDRV1000 drivera)
TIP KAO: S-ED200, Inim ili jednakovrijedno</t>
  </si>
  <si>
    <t>Dobava, montaža, spajanje podnožja za Inim konvencionalne detektore Iris serije i adresabilne detektore Enea serije
- opremljeno sa kontaktom(mostom) koji osigurava neprekinutost linije prilikom skidanja detektora
TIP KAO: S-EB0010, Inim ili jednakovrijedno</t>
  </si>
  <si>
    <t>Dobava i montaža odstojnika za nadžbuknu montažu
- za Inim ED i ID tip detektora, za montažu ispod EB0010 i EB0020 tipa podnožja
TIP KAO: S-EB0030, Inim ili jednakovrijedno</t>
  </si>
  <si>
    <t>Dobava, montaža, spajanje i označavanje paralelnog indikatora aktiviranja vatrodojavnog detektora
TIP KAO: S-IL0010, Inim ili jednakovrijedno</t>
  </si>
  <si>
    <t>Dobava, montaža, spajanje i označavanje adresabilnog ručnog javljača požara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
- radi na Inim protokolu
- ugrađen autoizolator
TIP KAO: S-EC0020, Inim ili jednakovrijedno</t>
  </si>
  <si>
    <t>Dobava, montaža, spajanje i označavanje adresabilnog ručnog javljača požara za vanjsku upotrebu,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staklo,IP67 
- radi na Inim protokolu
- ugrađen autoizolator
TIP KAO: S-EC0010, Inim ili jednakovrijedno</t>
  </si>
  <si>
    <t>Dobava, montaža, spajanje i označavanje adresabilne vatrodojavne sirene
- napajanje iz petlje
- pogodna i za vanjsku ugradnju IP67
- Inim protokol
TIP KAO: S-ES0010RE, Inim ili jednakovrijedno</t>
  </si>
  <si>
    <t>Dobava, montaža, spajanje i označavanje adresabilna vatrodojavne sirene s bljeskalicom
- napajanje iz petlje
- pogodna i za vanjsku ugradnju IP67
- Inim protokol
TIP KAO: S-ES0020RE, Inim ili jednakovrijedno</t>
  </si>
  <si>
    <t>Dobava, montaža nadžbukne kutije za INIM module dim.100x100 x 50mm
TIP KAO: S-EMB100, Inim ili jednakovrijedno</t>
  </si>
  <si>
    <t xml:space="preserve">Dobava, montaža i spajanje ručnog javljača požara tip kao RWA HSE 6 ili jednakovijedno
 </t>
  </si>
  <si>
    <t xml:space="preserve">Dobava, montaža i spajanje optičkog javljača dima tip kao RWA ECO 1003 ili jednakovrijedno
 </t>
  </si>
  <si>
    <t>Dobava, montaža, spajanje, programiranje i puštanje u rad 12 kanalnog mrežnog snimača za montažu u rack
- podržava megapixel kamere
- brzina snimanja 250 Mbps (MAX), 150 Mbps (OPTIMAL.)
- podržava 2100 modela IP kamera i 97 brandova IP kamera (AXIS, VIVOTEK, ACTI, SAMSUNG, IQ ... ili jednakovrijedno)
- podrška za MPEG4 / M-JPEG / H.264 / MxPEG kompresiju (ovisi o IP kameri)
- snimanje po alarmu, vremenskom rasporedu ili rucno
- Web server (IE 7 ili 8), NUUO Client application program, NUUO iPhone preglednik
- pristup preko mrežnog interfejsa, prijava kamera
- podešavanje parametara snimanja i alarmnih reakcija za svaku kameru
TIP KAO: NUUO NE-4080-EU + NE-MINI-UP 04</t>
  </si>
  <si>
    <t>Licenca za 1 IP kameru za NUUO Titan snimač ili jednakovrijedno</t>
  </si>
  <si>
    <t>Dobava, montaža, spajanje i podešavanje rampe za kontrolu prolaza sa, komplet sa automiatikom, aluminijskom letvom dužine 6m i gumenim rubom, tip kao GIOTTO 60 BT RAL ili jednakovrijedno</t>
  </si>
  <si>
    <t>Dobava i montaža prihvata letve tip kao ELL GIOTTO ili jednakovrijedno</t>
  </si>
  <si>
    <t>Dobava, montaža i spajanje bljeskalice 24V, 4MT, zajedno sa nosačem, tip BFT ili jednakovrijedno</t>
  </si>
  <si>
    <t>Dobava, montaža i spajanje fotosenzora sa nosačem tip BFT Cellula 130 ili jednakovrijedno</t>
  </si>
  <si>
    <t>Dobava, montaža i spajanje katadioptera zajedno sa aluminskim stupićem tip BFT ili jednakovrijedno</t>
  </si>
  <si>
    <t>Dobava daljinskog upravljača tip BFT Mitto ili jednakovrijedno</t>
  </si>
  <si>
    <t>Dobava i montaža rashladnika vode AERMEC  NRL0750L03 ili jednakovrijedno</t>
  </si>
  <si>
    <t>Za hlađenje uredskih prostorija predviđena je ugradnja zrakom hlađenog rashladnika vode Aermec NRL0750°°°L°°°03 ili jednakovrijedno sa Eurovent certificiranim učinom u niskobučnoj izvedbi, sa inercijalnim spremnikom i cirkulacijskom pumpom. Tehničke karakteristike rashladnika:</t>
  </si>
  <si>
    <t>U opsegu isporuke daljinski tablo za upravljanje, antivibracijske podloške, graničnik vršne struje DRE751, rifazator struje RIF53, kartica Aer 485, Modul Aerset ili jednakovrijedno</t>
  </si>
  <si>
    <t>Tip: Ventilokonvektor kazetni Aermec ili jednakovrijedno, FCL72</t>
  </si>
  <si>
    <t>Ventilokonvektor kazetni Aermec ili jednakovrijedno, FCL82</t>
  </si>
  <si>
    <t>Ventilokonvektor kazetni Aermec ili jednakovrijedno, FCL102</t>
  </si>
  <si>
    <t>Ventilokonvektor kazetni Aermec ili jednakovrijedno, FCL122</t>
  </si>
  <si>
    <t>Aermec ili jednakovrijedno upravljački panel FMT21 podžbukni sa LCD zaslonom (za ugradnju u kutiju vimar 3 modula)</t>
  </si>
  <si>
    <t>Aermec relej "MASTER" SIT5 ili jednakovrijedno</t>
  </si>
  <si>
    <t>Aermec relej "SLAVE" SIT3 ili jednakovrijedno</t>
  </si>
  <si>
    <t>Tip: kao Aquatherm, Fusiotherm ili jednakovrijedno</t>
  </si>
  <si>
    <t>RAV-SP562AT-E "TOSHIBA" ili jednakovrijedno</t>
  </si>
  <si>
    <t>RAV-SM562KRT-E "TOSHIBA" ili jednakovrijedno</t>
  </si>
  <si>
    <t xml:space="preserve">Dobava i montaža ugradbenog ormarića za ugradnju u zid, za smještaj razdjelnika radijatorskog grijanja, dubina ugradnje 80-110 mm, zajedno sa spojnim i montažnim materijalom, kao VIEGA FONTERRA ili jednakovrijedno, tip: </t>
  </si>
  <si>
    <t>Dobava i montaža razdjelnika za radijatorsko grijanje, polaz i povrat, iz plemenitog čelika, sa 3/4" eurokonus, sa regulatorima protoka, ravno brtvljeni holender, s pocinčanim zidnim držačima, lijevi ili desni priključak, završni komadi sa odzračnim ventilom i KFE slavinom za punjenje/pražnjenje, ulošci ventila sa prihvatima za pogone izvršne naprave, za ugradnju u ugradbeni ormarić, proizvod kao VIEGA FONTERRA ili jednakovrijedno</t>
  </si>
  <si>
    <t xml:space="preserve">Dobava i montaža ugradbenog ormarića za ugradnju u zid, za smještaj razdjelnika podnog grijanja, dubina ugradnje 80-110 mm, zajedno sa spojnim i montažnim materijalom, kao VIEGA FONTERRA ili jednakovrijedno, tip: </t>
  </si>
  <si>
    <t>Dobava i montaža razdjelnika za podno grijanje, polaz i povrat, iz plemenitog čelika, sa 3/4" eurokonus, sa regulatorima protoka, ravno brtvljeni holender, s pocinčanim zidnim držačima, lijevi ili desni priključak, završni komadi sa odzračnim ventilom i KFE slavinom za punjenje/pražnjenje, ulošci ventila sa prihvatima za pogone izvršne naprave, za ugradnju u ugradbeni ormarić, proizvod kao VIEGA FONTERRA ili jednakovrijedno</t>
  </si>
  <si>
    <t>Dobava i montaža osnovne jedinice regulacije grijanja (24 V)  za spajanje do 6 sobnih termostata i 12 krugova grijanja (ugradnja u ugradbeni ormarić), sa modulom za pumpu, proizvod kao VIEGA FONTERRA ili jednakovrijedno</t>
  </si>
  <si>
    <t>Dobava i montaža mrežnog dijela za napajanje osnovne jedinice regulacije grijanja (230/24 V) sa šuko utikačem (ugradnja u ugradbeni ormarić), proizvod kao VIEGA FONTERRA ili jednakovrijedno</t>
  </si>
  <si>
    <t>Dobava i montaža elektrotermičkog pogona izvršne naprave (24 V) za ugradnju na ventile na razdjelniku podnog grijanja (bez struje zatvoreno), kao VIEGA FONTERRA ili jednakovrijedno</t>
  </si>
  <si>
    <t>Dobava i montaža sobnog termostata (24 V) za regulaciju grijanja pojedinačnih prostorija u kombinaciji s pogonom izvršne naprave, sa digitalnim diplejom i elektroničkim tjednim uklopnim satom, proizvod kao VIEGA FONTERRA ili jednakovrijedno</t>
  </si>
  <si>
    <t>Dobava i montaža seta kuglastih slavina od poniklanog mesinga za FONTERRA razdjelnik 1", proizvod kao VIEGA FONTERRA ili jednakovrijedno, dimenzija</t>
  </si>
  <si>
    <t>Dobava i montaža polibutenskih cijevi za podno grijanje, nepropusnih za kisik prema DIN 4726, proizvod kao VIEGA FONTERRA ili jednakovrijedno, dimenzija</t>
  </si>
  <si>
    <t>Dobava i montaža navojne spojnice za priključak FONTERRA ili jednakovrijedno cijevi na razdjelnik s eurokonusom, proizvod kao VIEGA FONTERRA ili jednakovrijedno, dimenzija</t>
  </si>
  <si>
    <t>Dobava i montaža FONTERRA ili jednakovrijedno čep ploče 30-2 sa izolacijom protiv buke i 30 mm toplinske izolacije, za postavljanje FONTERRA ili jednakovrijedno polibutenskih cijevi (15/17 mm) sa dodatnim sigurnosnim spajanjem u preklopnom području, proizvod kao VIEGA FONTERRA ili jednakovrijedno, dimenzija</t>
  </si>
  <si>
    <t>Dobava i montaža FONTERRA ili jednakovrijedno rubne izolacijske trake 150/10, za cementne estrihe prema DIN 18560, od PE pjene, klasa građevinskog materijala B2, bez FCKW, proizvod kao VIEGA FONTERRA ili jednakovrijedno, ukupne duljine</t>
  </si>
  <si>
    <r>
      <t>Dobava i montaža aditiva za grijani cementni estrih, za normalni estrih minimalne debljine 45 mm iznad gornjeg ruba cijevi podnog grijanja, za poboljšanje peovodljivosti topline, savitljivosti i tlačne  čvrstoće (potrošnja 0,14 kg/m</t>
    </r>
    <r>
      <rPr>
        <vertAlign val="superscript"/>
        <sz val="10"/>
        <rFont val="Arial"/>
        <family val="2"/>
        <charset val="238"/>
      </rPr>
      <t>2</t>
    </r>
    <r>
      <rPr>
        <sz val="10"/>
        <rFont val="Arial"/>
        <family val="2"/>
        <charset val="238"/>
      </rPr>
      <t>), proizvod kao VIEGA FONTERRA ili jednakovrijedno, ukupne količine</t>
    </r>
  </si>
  <si>
    <t xml:space="preserve">Sustav: K1
Tip : KEK 4-M-DV50P-S ili jednakovrijedno
Izvedba kućišta: 
-Debljina panela 50,0 mm
-Oplata izvana: Pocinčano plastificirano
-Oplata iznutra:
-Dno iznutra:
-Vodilice: Pocinčano plastificirano
Pocinčano plastificirano
Pocinčano plastificirano
-Profili: Plastificirani aluminij
-Krov:
Izvedba i veličina :
Dvoetažna komora
-Tlačna komora: CPL 5200
  Protok zraka: 5.000 m3/h
  Eksterni pad tlaka : 300 Pa
  Totalni pad tlaka : 727 Pa
  Dimenzije LxBxH : 5.065,0x1.680,0x735,0 mm
  Masa uređaja:  kg
-Odsisna komora: CPL 5200
  Protok zraka :  5.239 m3/h
  Eksterni pad tlaka : 300 Pa  Totalni pad tlaka : 610 Pa
  Dimenzije LxBxH : 3.625,0x1.680,0x735,0 mm
  Masa uređaja:  kg
Energetska klasa  A+
Klasa rekuperacije  H1
Spec.snaga ventilatora 1.635 W/(m3/s)
SFPv klasa    SFP4
Ekološki dizajn  Propis EU 1253 Nestambena ventilacijska jedinica
</t>
  </si>
  <si>
    <t>kao proizvod Klimaoprema, Samobor, tip RZ-C ili jednakovrijedno</t>
  </si>
  <si>
    <t>Protupožarna zaklopka kvadratne izvedbe vatro otpornosti 90 min ugrađena na prolazima kanala iz strojarnice, na ulazu i izlazu iz vertikalnih šahtova, kao i na prolazima kroz zidove požarnih zona opremljena toplinskim okidačem koji se aktivira kod temperature od 70oC, te elektromotorom koji se aktivira preko javljača dima, za identifikaciju položaja leptira, zaklopka je opremljena i krajnjim prekidačem, proizvod kao tip PPZ -K90-M220 s, prizvod Klimaoprema Samobor ili jednakovrijedno, dimenzija:</t>
  </si>
  <si>
    <t>Protupožarna zaklopka cilindrične izvedbe vatro otpornosti 90 min ugrađena na prolazima kroz zidove požarnih zona opremljena toplinskim okidačem koji se aktivira kod temperature od 70oC, te elektromotorom koji se aktivira preko javljača dima, za identifikaciju položaja leptira, zaklopka je opremljena i krajnjim prekidačem, proizvod kao tip PPZC -K90-M220 s, prizvod Klimaoprema Samobor ili jednakovrijedno, dimenzija:</t>
  </si>
  <si>
    <t>Dobava i montaža fazonskih komada za elektro zavarivanje od tvrdog poletilena prema ONORM B 5192 ili jednakovrijedno za radni pritisak 10 bar</t>
  </si>
  <si>
    <t>Dobava i montaža cijevi iz tvrdog polietilena prema ONORM B 5192  ili jednakovrijedno za radni pritisak do 10 bar, ispitivanje zavarenih spojeva na nepropusnost i popravak neispravnih dijelova.</t>
  </si>
  <si>
    <t>- integrirani termostatski ventil i termostatska glava na polaznom vodu i prigušnica na povratnom vodu, uključivo spojne garniture i cijevi.
Tip: Vogel&amp;Noot ili jednakovrijedno, ventilski radijator</t>
  </si>
  <si>
    <t>Dobava i montaža ventilacijske klima komore proizvođaća Proklima ili jednakovrijedno</t>
  </si>
  <si>
    <t>kanalski osjetnik vanjski zrak, Siemens QAM2130.040 ili jednakovrijedno</t>
  </si>
  <si>
    <t>protusmrzavajući termostat Thermokon TFR-6 ili jednakovrijedno</t>
  </si>
  <si>
    <t>kanalski osjetnik otsisni zrak, Siemens QAM2130.040 ili jednakovrijedno</t>
  </si>
  <si>
    <t>kanalski osjetnik dovodni zrak, Siemens QAM2130.040 ili jednakovrijedno</t>
  </si>
  <si>
    <t>diferencijalni tlačni kontakt zprljanosti filtera na dovodu zraka, Thermokon PS500 ili jednakovrijedno</t>
  </si>
  <si>
    <t>diferencijalni tlačni kontakt zprljanosti filtera na odvodu zraka, Thermokon PS500 ili jednakovrijedno</t>
  </si>
  <si>
    <t>Diferencijalni tlačni kontakt smrzavanja pločastog rekuperatora, Thermokon PS500 ili jednakovrijedno</t>
  </si>
  <si>
    <t>EM pogon na dovodnom zraku sa povratnom oprugom Siemens GMA121.1E ili jednakovrijedno</t>
  </si>
  <si>
    <t>EM pogon na otpadnom zraku Siemens GDB131.1E ili jednakovrijedno</t>
  </si>
  <si>
    <t>EM pogon žaluzije by-pass pločastog rekuperatora, Siemens GLB161.1E ili jednakovrijedno</t>
  </si>
  <si>
    <t>Kupaonski ventilator Klima oprema, tip SAF150MAT ili jednakovrijedno
sa podesivom vremenskom zadrškom 2-30min
35W; 230V
kapacitet  - 200  m3/h kod 35Pa</t>
  </si>
  <si>
    <t>Stropni vrtložni anemostat za dovod i odvod zraka s priključnom kutijom, regulatorom količine zraka s podesivim istrujnim otvorima, zvučno izoliran, uključujući sav potreban spojni, brtveni, ovjesni i montažni materijal, Klima oprema  ili jednakovrijedno</t>
  </si>
  <si>
    <t>Odzračno-dozračni ventil ZOV,  proizvod Klima oprema ili jednakovrijedno</t>
  </si>
  <si>
    <t>A/ PLINSKI PRIKLJUČAK I INSTALACIJA (MJERENI DIO INSTALACIJE)</t>
  </si>
  <si>
    <t>red br.</t>
  </si>
  <si>
    <t>Jed.mj.</t>
  </si>
  <si>
    <t>Jed. cijena (kn) bez PDV</t>
  </si>
  <si>
    <t>Ukupno (kn) bez PDV</t>
  </si>
  <si>
    <t>CIJENA (kn) bez PDV-a</t>
  </si>
  <si>
    <t xml:space="preserve"> cijena (bez PDV-a)</t>
  </si>
  <si>
    <t>ukupno</t>
  </si>
  <si>
    <t>bez PDV-a</t>
  </si>
  <si>
    <t>Jed. Cijena (bez PDV-a)</t>
  </si>
  <si>
    <t>Ukupno (bez PDV-a)</t>
  </si>
  <si>
    <t>Jed. cijena (kn) bez PDV-a</t>
  </si>
  <si>
    <t>Ukupno (kn) bez PDV-a</t>
  </si>
  <si>
    <t>Jedinična cijena (kn) bez PDV-a</t>
  </si>
  <si>
    <t xml:space="preserve"> cijena (kn)  bez PDV-a</t>
  </si>
  <si>
    <t xml:space="preserve">          bez PDV-a</t>
  </si>
  <si>
    <t>ukupno (kn)</t>
  </si>
  <si>
    <r>
      <t xml:space="preserve">OPĆE DEFINICIJE: Naručitelj je  MOBILISIS d.o.o. Varaždinska ulica 8, II. Odvojak, Jalkovec, Varaždin, dalje u tekstu "Naručitelj" i/ili "Investitor"). 
Ponuditelj  je svaki zainteresirani gospodarski subjekt koji namjerava podnijeti ili je podnio ponudu.
Izvođač ili Odabrani ponuditelj je ponuditelj čija je ponuda prihvaćena te je Naručitelj s njime sklopio Ugovor o nabavi </t>
    </r>
    <r>
      <rPr>
        <sz val="10"/>
        <rFont val="Arial"/>
        <family val="2"/>
        <charset val="238"/>
      </rPr>
      <t xml:space="preserve">
 </t>
    </r>
  </si>
  <si>
    <t>Specifikacije (tekstualni dio) i grafički prikazi predstavljaju cjelinu i što je makar jednom od njih naznačeno obaveza je za odabranog ponuditelja. Sve eventualne nejasnoće i nedefiniranosti izvođač treba utvrditi sa projektantom.</t>
  </si>
  <si>
    <t>Ako je opis koje stavke izvođaču nejasan treba pravovremeno, prije predaje ponude, tražiti objašnjenje od projektanta. Ponuditelju mogu, sukladno odredbi 1.6. Dokumentacije za nadmetanje tražiti pojašnjenja vezano uz pojedine stavke Troškovnika. Eventualne izmjene materijala te načina izvedbe tokom gradnje moraju se izvršiti isključivo pismenim dogovorom s Naručiteljom,  projektantom i nadzornim inženjerom. Sve  radnje koje neće biti na taj način utvrđivane, neće se priznati u obračun.</t>
  </si>
  <si>
    <t>Dobava materijala i izrada industrijskog poda s kvarcnim posipom (kao Sikafloor - 3 Quartz Top ili Mapetop N AR6 ili jednakovrijedno). Kvarcni posip se nanosi na svježe betoniranu i izniveliranu površinu armiranobetonske podne ploče. Izrada poda obavezno strojnom aplikacijom industrijski pripremljenog aditivnog kvarc posipa na svježe betoniranu površinu u ukupnoj prosječnoj količini 5-6 kg/m2 sa strojnim roto zaglađivačima dok se posip ne utisne u svježi i mokri beton, te dok se ne postigne debljina habajućeg sloja prosječno 3,0 mm s potpuno zatvorenom strukturom plohe.  U cijenu uključiti i izrezivanje dilatacija u gotovoj ploči, u dubini od 1/3 debljine ploče, impregnaciju završnim premazom te brtvljenje trajnoelastičnim poliuretanskim kitom. U cijenu je potrebno uključiti i zapunjavanje dilatacijskih reški širine 2 cm trajnoelastičnim poliuretanskim kitom na mjestima gdje je ugrađena dilatacijska traka od polistirena.</t>
  </si>
  <si>
    <t>Dobava i postava toplinske izolacije od koso postavljene kamene vune DDP ili jednakovrijedno, debljine od 20,0 cm do 28,0 cm prema proračunu građevinske fizike.</t>
  </si>
  <si>
    <t xml:space="preserve">Za izradu spuštenih stropova od gipskatonskih ploča na metalnoj podkonstrukciji po tipologiji poznatih proizvođača (Knauf, Rigips ili jednakovrijedno), vežeći su standardi:
</t>
  </si>
  <si>
    <r>
      <t xml:space="preserve"> Za ugradnju separatora ne smije se koristiti dodatno betoniranje (statička svojstva mora osiguravati samo tijelo separatora). Pristup u separator mora biti u skladu s HRN EN 476. Separator mora ima integriranu taložnicu minimalne zapremnine 1000 litara, minimalni kapacitet uskladištenih lakih tekućina 100 litara dok sveukupni volumen ne smije biti veći od 1700 lit. Uljev i izljev separatora moraju biti DN250, utični spoj s kliznom brtvom prema HRN EN 1401. 
</t>
    </r>
    <r>
      <rPr>
        <b/>
        <sz val="10"/>
        <rFont val="Arial"/>
        <family val="2"/>
      </rPr>
      <t xml:space="preserve">Dubina uljevne cijevi </t>
    </r>
    <r>
      <rPr>
        <sz val="10"/>
        <rFont val="Arial"/>
        <family val="2"/>
      </rPr>
      <t xml:space="preserve">mjereno od kote poklopca do kote dna cijevi uljeva </t>
    </r>
    <r>
      <rPr>
        <b/>
        <sz val="10"/>
        <rFont val="Arial"/>
        <family val="2"/>
      </rPr>
      <t xml:space="preserve">treba biti 0,56m </t>
    </r>
    <r>
      <rPr>
        <sz val="10"/>
        <rFont val="Arial"/>
        <family val="2"/>
      </rPr>
      <t>(točnu dubinu treba definirati prije naručivanja separatora). Separator se treba isporučivati s poklopcem u skladu s HRN EN 124 klase nosivosti A15, svijetlog otvora promjera Ø600mm s natpisom: separator.</t>
    </r>
  </si>
  <si>
    <r>
      <t xml:space="preserve">Dobava i ugradnja </t>
    </r>
    <r>
      <rPr>
        <sz val="10"/>
        <rFont val="Arial"/>
        <family val="2"/>
        <charset val="238"/>
      </rPr>
      <t xml:space="preserve">dodatne </t>
    </r>
    <r>
      <rPr>
        <b/>
        <sz val="10"/>
        <rFont val="Arial"/>
        <family val="2"/>
        <charset val="238"/>
      </rPr>
      <t>zvučne</t>
    </r>
    <r>
      <rPr>
        <sz val="10"/>
        <rFont val="Arial"/>
        <family val="2"/>
        <charset val="238"/>
      </rPr>
      <t xml:space="preserve"> i </t>
    </r>
    <r>
      <rPr>
        <b/>
        <sz val="10"/>
        <rFont val="Arial"/>
        <family val="2"/>
        <charset val="238"/>
      </rPr>
      <t>toplinske</t>
    </r>
    <r>
      <rPr>
        <sz val="10"/>
        <rFont val="Arial"/>
        <family val="2"/>
        <charset val="238"/>
      </rPr>
      <t xml:space="preserve"> izolacije (Geberit Isol ili jednakovrijedno) protiv buke i orošenja cjevovoda i fazonskih komada, specifikacijom obuhvaćeno ukupno m2 zvučno izoliranog cjevovoda. Predviđena izolacija kompletnog unutarnjeg cjevovoda.</t>
    </r>
  </si>
  <si>
    <r>
      <t xml:space="preserve">Dobava, prijenos i montaža </t>
    </r>
    <r>
      <rPr>
        <b/>
        <sz val="10"/>
        <rFont val="Arial"/>
        <family val="2"/>
      </rPr>
      <t>kompletnog umivaonika</t>
    </r>
    <r>
      <rPr>
        <sz val="11"/>
        <rFont val="Calibri"/>
        <family val="2"/>
        <charset val="238"/>
        <scheme val="minor"/>
      </rPr>
      <t>,  koji se sastoji od:</t>
    </r>
  </si>
  <si>
    <r>
      <t xml:space="preserve">Dobava, prijenos i montaža </t>
    </r>
    <r>
      <rPr>
        <b/>
        <sz val="10"/>
        <rFont val="Arial"/>
        <family val="2"/>
      </rPr>
      <t>kompletnog pisoara</t>
    </r>
    <r>
      <rPr>
        <sz val="11"/>
        <rFont val="Calibri"/>
        <family val="2"/>
        <charset val="238"/>
        <scheme val="minor"/>
      </rPr>
      <t xml:space="preserve"> u zajedničkim sanitarijama:</t>
    </r>
  </si>
  <si>
    <r>
      <t>-potisnog ventila</t>
    </r>
    <r>
      <rPr>
        <sz val="11"/>
        <rFont val="Calibri"/>
        <family val="2"/>
        <charset val="238"/>
        <scheme val="minor"/>
      </rPr>
      <t xml:space="preserve"> za aktiviranje ispiranja pisoara</t>
    </r>
  </si>
  <si>
    <t>Izrada projekta izvedenog stanja razvodnih ormara, 2 kompleta u pisanom i 1 komplet na CD/DVD mediju, te predaja investitoru                                                    JEDNOPOLNE SHEME DOSTAVLJA INVESTITOR</t>
  </si>
  <si>
    <t>Izrada projekta izvedenog stanja jake struje, 2 kompleta u pisanom i 1 komplet na CD/DVD mediju, te predaja investitoru                                PONUDITI DOKUMENTACIJU IZVEDENOG STANJA - PODLOGE DOSTAVLJA INVESTITOR</t>
  </si>
  <si>
    <t>Provjera ispravnosti montaže i ispitivaje funkcionalnosti komunikacijskog , izdavanje ispitnog protokola o ispravnosti i funkcionalnosti, pribavljanje garantnih i atestnih listova, dokumentacije izvedenog stanja i primopredaja.    PODLOGE DOSTAVLJA INVESTITOR</t>
  </si>
  <si>
    <t>Izrada projekta izvedenog stanja slabe struje, 2 kompleta u pisanom i 1 komplet na CD/DVD mediju, te predaja investitoru                               PONUDITI DOKUMENTACIJUZ IZVEDENOG STANJA - PODLOGE DOSTAVLJA INVESTITOR</t>
  </si>
  <si>
    <r>
      <t>Dobava i isporuka, te montaža linijskog rasvjetnog tijela, proizvedenog sukladno standardu proizvodnje HRN EN 60598-1:2008 (CEI 34.21), energetska kartica klase A++ prema EU 874/2012, te sa mehaničkom zaštitom IP44, sukladno HRN EN 60529: 2000+A1: 2008. Kućište od ekstrudiranog aluminijskog profila, elektrostatski plastificiranog u bijelu boju. Optički sustav od satiniranog srebrom parenog aluminijskog rastera (HMP), koji rezultira UGR&lt;19, odn. L&lt;200 cd/m</t>
    </r>
    <r>
      <rPr>
        <vertAlign val="superscript"/>
        <sz val="10"/>
        <rFont val="Arial"/>
        <family val="2"/>
        <charset val="238"/>
      </rPr>
      <t>2</t>
    </r>
    <r>
      <rPr>
        <sz val="10"/>
        <rFont val="Arial"/>
        <family val="2"/>
        <charset val="238"/>
      </rPr>
      <t>. Min.efikasnost svjetiljke 84 lm/W, min.ukupnog svjetlosnog toka svjetiljke 7190 lm, max. ukupne snage sistema 82W. Dimenzije svjetiljke 2844x79x71mm, dim. otvora za ugradnju 2832x68x110mm.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radiosmetnja električnih rasvjetnih uređaja prema HRN EN 55015:2008 +A2:2009, svjetlotehničke zahtjeve prema standardu HRN EN 12464-1:2012, te opće zahtjeve prema HRN EN 60598-1:2009.</t>
    </r>
  </si>
  <si>
    <r>
      <t>Dobava i isporuka, te montaža linijskog rasvjetnog tijela, proizvedenog sukladno standardu proizvodnje HRN EN 60598-1:2008 (CEI 34.21), energetska kartica klase A++ prema EU 874/2012, te sa mehaničkom zaštitom IP44, sukladno HRN EN 60529: 2000+A1: 2008. Kućište od ekstrudiranog aluminijskog profila, elektrostatski plastificiranog u bijelu boju. Optički sustav od satiniranog srebrom parenog aluminijskog rastera (HMP), koji rezultira UGR&lt;19, odn. L&lt;200 cd/m</t>
    </r>
    <r>
      <rPr>
        <vertAlign val="superscript"/>
        <sz val="10"/>
        <rFont val="Arial"/>
        <family val="2"/>
        <charset val="238"/>
      </rPr>
      <t>2</t>
    </r>
    <r>
      <rPr>
        <sz val="10"/>
        <rFont val="Arial"/>
        <family val="2"/>
        <charset val="238"/>
      </rPr>
      <t>. Min.efikasnost svjetiljke 84 lm/W, min.ukupnog svjetlosnog toka svjetiljke 5050 lm, max. ukupne snage sistema 58W. Dimenzije svjetiljke 2004x79x71mm, dim. otvora za ugradnju 1992x68x110mm.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radiosmetnja električnih rasvjetnih uređaja prema HRN EN 55015:2008 +A2:2009, svjetlotehničke zahtjeve prema standardu HRN EN 12464-1:2012, te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</si>
  <si>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2340 lm, max.ukupne snage sistema 31W. Kućište od ekstrudiranog aluminijskog profila, elektrostatski plastificiranog u bijelu boju. Satinirani opal polikarbonatni difuzor (SOP). Dimenzije svjetiljke 1708x49x65mm, dim. otvora za ugradnju 1701x42x84mm.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</si>
  <si>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linijskog ugradnog rasvjetnog tijela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1950 lm, max.ukupne snage sistema 26W. Kućište od ekstrudiranog aluminijskog profila, elektrostatski plastificiranog u bijelu boju. Satinirani opal polikarbonatni difuzor (SOP). Dimenzije svjetiljke 1428x49x65mm, dim. otvora za ugradnju 1421x42x84mm.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</si>
  <si>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linijskog ugradnog rasvjetnog tijela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7800 lm, max.ukupne snage sistema 104W. Kućište od ekstrudiranog aluminijskog profila, elektrostatski plastificiranog u bijelu boju. Satinirani opal polikarbonatni difuzor (SOP). Dimenzije svjetiljke 5628x49x65mm, dim. otvora za ugradnju 5622x42x84mm. U svjetiljci su integrirane visokoefikasne predspojne naprave s fiksnim izlazom, napajane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</si>
  <si>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74 lm/W, min.ukupnog svjetlosnog toka rasvjetnog sustava 11.290 lm, max.ukupne snage sistema 157W. Kućište od ekstrudiranog aluminijskog profila, elektrostatski plastificiranog u bijelu boju. Satinirani opal polikarbonatni difuzor (SOP). Dimenzije svjetiljke 2815x36x65mm. U svjetiljci je integrirana visokoefikasna predspojna naprava s fiksnim izlazom, napajana sa mrežnog priključka 220-240V 50-60Hz. Svjetiljka dolazi u kompletu s podesivim ovjesnim priborom, priključnom alumiijskom rozetom i napojnima kabelom dužine 1.5m.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</si>
  <si>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74 lm/W, min.ukupnog svjetlosnog toka 4390 lm, max.ukupne snage sistema 57W. Kućište od ekstrudiranog aluminijskog profila, elektrostatski plastificiranog u bijelu boju. Satinirani opal polikarbonatni difuzor (SOP). Dimenzije svjetiljke 1695x36x65mm. U svjetiljci je integrirana visokoefikasna predspojna naprava s fiksnim izlazom, napajana sa mrežnog priključka 220-240V 50-60Hz. Svjetiljka dolazi u kompletu s podesivim ovjesnim priborom, priključnom alumiijskom rozetom i napojnima kabelom dužine 1.5m.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</si>
  <si>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zidnog nadgradnog rasvjetnog tijela sa LED izvorima svjetlosti i difuznom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96lm/W, min.ukupnog svjetlosnog toka svjetiljke 2890 lm, max.ukupne snage sistema 31W. Kućište od ekstrudiranog aluminija, elektrostatski plastificiranog u bijelu boju dim. 1695x36x76mm. Satinirani opal polikarbonatni difuzor (SOP). Integrirana visokoefikasna predspojna naprava s fiksnim izlazom, napajan sa mrežnog priključka 220-240V 50-60Hz. Maksimalni presjek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</si>
  <si>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zidnog nadgradnog rasvjetnog tijela sa LED izvorima svjetlosti i difuznom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96lm/W, min.ukupnog svjetlosnog toka svjetiljke 1985 lm, max.ukupne snage sistema 21W. Kućište od ekstrudiranog aluminija, elektrostatski plastificiranog u bijelu boju dim. 1135x36x76mm. Satinirani opal polikarbonatni difuzor (SOP). Integrirana visokoefikasna predspojna naprava s fiksnim izlazom, napajan sa mrežnog priključka 220-240V 50-60Hz. Maksimalni presjek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</si>
  <si>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115lm/W, min.ukupnog svjetlosnog toka 690 lm, max.ukupne snage sistema 7W. Polikarbonatno kućište, bijela boja. Visokoučinkovita optika 38°; inklinacija 25°. Svjetiljka se napaja sa LED drivera, sa konstanom nazivnom strujom od 350mA; max 3x Pipes svjetiljke mogu biti serijski spojene na jedan LED driver, a koji nije sastavni dio ove stavke. Otvor za ugradnju svjetiljke f54mm x h=min.115mm.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</si>
  <si>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115lm/W, min.ukupnog svjetlosnog toka 690 lm, max.ukupne snage sistema 7W. Polikarbonatno kućište, bijela boja. Visokoučinkovita optika širokog snopa 60°; inklinacija 25°. Svjetiljka se napaja sa LED drivera, sa konstanom nazivnom strujom od 350mA; max 3x Pipes svjetiljke mogu biti serijski spojene na jedan LED driver, a koji nije sastavni dio ove stavke. Otvor za ugradnju svjetiljke f54mm x h=min.115mm.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</si>
  <si>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118 lm/W, min.ukupnog svjetlosnog toka 3900 lm, max.ukupne snage sistema 33W. Polikarbonatno kućište, bijela boja. Visokoučinkovita optika širokog snopa 62°; inklinacija 25°. Svjetiljka se napaja sa LED drivera, sa konstanom nazivnom strujom od max.650mA 54Vdc; max 2x Pipes svjetiljke mogu biti serijski spojene na jedan LED konverter, a koji nije sastavni dio ove stavke. Otvor za ugradnju svjetiljke f55mm x h=min.120mm.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</si>
  <si>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113 lm/W, min.ukupnog svjetlosnog toka 1848 lm, max.ukupne snage sistema 16,3W. Kućište: tijelo iz polikarbonata, ojačano staklenim vlaknima, otporno na visoke temperature (test usijanom žicom do 850°C). Visokoefikasna optika s jednolikom distribucijom, metaliziran polikarbonat, UGR&lt;16. Sistem hlađenja: visokoefikasno pasivno hlađenje, hladnjak od lijevanog aluminija. Dim. svjetiljke 240x240x110mm, otvor za ugradnju 220x220x130mm. Svjetiljka treba biti isporučena u kompletu s visokoefikasnom predspojnom napravom s fiksnim izlazom, napajan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</si>
  <si>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114 lm/W, min.ukupnog svjetlosnog toka 1848 lm, max.ukupne snage sistema 16,3W. Kućište: tijelo iz polikarbonata, ojačano staklenim vlaknima, otporno na visoke temperature (test usijanom žicom do 850°C). Optika: pareni aluminij, visokoefikasna optika s mikroprizmama za jednoliku osvijetljenost. Sistem hlađenja: visokoefikasno pasivno hlađenje, hladnjak od lijevanog aluminija. Dim. svjetiljke Ø240x120mm, otvor za ugradnju Ø220x140mm.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</si>
  <si>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114 lm/W, min.ukupnog svjetlosnog toka 1848 lm, max.ukupne snage sistema 16,3W. Kućište: tijelo iz polikarbonata, ojačano staklenim vlaknima, otporno na visoke temperature (test usijanom žicom do 850°C). Optika: pareni aluminij, visokoefikasna optika s mikroprizmama za jednoliku osvijetljenost. Sistem hlađenja: visokoefikasno pasivno hlađenje, hladnjak od lijevanog aluminija. Dim. svjetiljke Ø240x120mm, otvor za ugradnju Ø220x140mm. Svjetiljka treba biti isporučena u kompletu s visokoefikasnom predspojnom napravom s fiksnim izlazom (FO), u režimu nužne rasvjete s EM modulom autonomije 3h isporučuje se tvornički ožičena i spojena sa svjetiljkom, napajana sa mrežnog priključka 220-240V 50-60Hz. Max.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</si>
  <si>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nadgradnog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3900 lm, max.ukupne snage sistema 40W. Kućište iz dekapiranog čelika, elektrostatski plastificirano u bijelu boju. Optika: satinirani opal PMMA difuzor (SOP). Dim. svjetiljke Ø604x100mm.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</si>
  <si>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3900 lm, max.ukupne snage sistema 40W. Kućište iz dekapiranog čelika, elektrostatski plastificirano u crnu boju. Optika: satinirani opal PMMA difuzor (SOP). Dim. svjetiljke Ø604x100mm.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se isporučuje u kompletu s podesivim ovjesnim priborom i pripremljenim 1.5m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</si>
  <si>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8500 lm, max.ukupne snage sistema 91W. Kućište iz dekapiranog čelika, elektrostatski plastificirano u crnu boju. Optika: satinirani opal PMMA difuzor (SOP). Dim. svjetiljke Ø900x100mm.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se isporučuje u kompletu s podesivim ovjesnim priborom i pripremljenim 3m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</si>
  <si>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1500 lm, max.ukupne snage sistema 159W. Kućište iz dekapiranog čelika, elektrostatski plastificirano u crnu boju. Optika: satinirani opal PMMA difuzor (SOP). Dim. svjetiljke Ø1200x100mm.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se isporučuje u kompletu s podesivim ovjesnim priborom i pripremljenim 5m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</si>
  <si>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110 lm/W, min.ukupnog svjetlosnog toka 2100 lm, max.ukupne snage sistema 21W. Aluminijsko kućište, elektrostatski plastificirano u bijelu boju. Visokoefikasna optika s jednolikom distribucijom, metalizirana, s lakiranom završnom obradom, širokog snopa. Sistem hlađenja: visokoefikasno pasivno hlađenje, hladnjak od lijevanog aluminija. Dim. svjetiljke Ø324x162mm, otvor za ugradnju Ø218x200mm. Svjetiljka treba biti isporučena u kompletu s visokoefikasnom predspojnom napravom s fiksnim izlazom, napajan sa mrežnog priključka 220-240V 50-60Hz. Indirektna/backlight dekorativna RGB komponenta dolazi sa posebnom "stand-alone" regulacijom, te je svjetiljka predviđena za odvojeno paljenje opće i dekorativne rasvjete.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</si>
  <si>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110 lm/W, min.ukupnog svjetlosnog toka 2100 lm, max.ukupne snage sistema 21W. Aluminijsko kućište, elektrostatski plastificirano u bijelu boju. Visokoefikasna optika s jednolikom distribucijom, metalizirana, s lakiranom završnom obradom, širokog snopa. Sistem hlađenja: visokoefikasno pasivno hlađenje, hladnjak od lijevanog aluminija. Dim. svjetiljke Ø240x117mm, otvor za ugradnju Ø150x200mm. Svjetiljka treba biti isporučena u kompletu s visokoefikasnom predspojnom napravom s fiksnim izlazom, napajan sa mrežnog priključka 220-240V 50-60Hz. Indirektna/backlight dekorativna RGB komponenta dolazi sa posebnom "stand-alone" regulacijom, te je svjetiljka predviđena za odvojeno paljenje opće i dekorativne rasvjete.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</si>
  <si>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97 lm/W, min.ukupnog svjetlosnog toka 3460 lm, max.ukupne snage sistema 36W. Kućište od bijelo bojanog čeličnog lima, aluminijski bijeli okvir difuzora sa ovjesima za siguran i brz servis, dim.597x597x55mm, dimenzije otvora za ugradnju 580x580mm. Satinirani opal PMMA difuzor (SOP). Elektronički LED driver integriran u kućište svjetiljke, napajan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</si>
  <si>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nadgradnog rasvjetnog tijela, proizvedenog sukladno standardu proizvodnje HRN EN 60598-1:2008 (CEI 34.21), energetska kartica klase A+ prema EU 874/2012, te sa mehaničkom zaštitom IP66 IK08, sukladno HRN EN 60529: 2000+A1: 2008, odn. standardu HRN EN 62262. Kućište od samogasivog, UV stabiliziranog sivog polikarbonata, visoke mehaničke otpornosti zahvaljujući rebra za ukručivanje u samoj strukturi. Satinirani opal polikarbonatni difuzor, priključen za PC kućište sa kopčama od nehrđajućeg čelika. Efikasnost svjetiljke 110,24 lm/W, min.ukupnog svjetlosnog toka LED pogona 6739 lm, max. ukupne snage sistema 53W. Maksimalni presjek kabela 2.5mm</t>
    </r>
    <r>
      <rPr>
        <vertAlign val="superscript"/>
        <sz val="10"/>
        <rFont val="Arial"/>
        <family val="2"/>
        <charset val="238"/>
      </rPr>
      <t>2</t>
    </r>
    <r>
      <rPr>
        <sz val="10"/>
        <rFont val="Arial"/>
        <family val="2"/>
        <charset val="238"/>
      </rPr>
      <t>. Integriran LED driver visoke učinkovitosti, napajan sa mrežnog priključka 220-240V 50-60Hz. Svjetiljka treba zadovoljavati granice i metode mjerenja značajka radiosmetnja električnih rasvjetnih uređaja prema HRN EN 55015:2008 +A2:2009, svjetlotehničke zahtjeve prema standardu HRN EN 12464-1:2012, te opće zahtjeve prema HRN EN 60598-1:2009.</t>
    </r>
  </si>
  <si>
    <r>
      <t>Dobava i isporuka, te montaža ugradnog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evakuacijskih puteva, minimalno 1lx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t>
    </r>
    <r>
      <rPr>
        <b/>
        <sz val="10"/>
        <rFont val="Arial"/>
        <family val="2"/>
        <charset val="238"/>
      </rPr>
      <t xml:space="preserve"> AWEX</t>
    </r>
    <r>
      <rPr>
        <sz val="10"/>
        <rFont val="Arial"/>
        <family val="2"/>
        <charset val="238"/>
      </rPr>
      <t xml:space="preserve"> </t>
    </r>
    <r>
      <rPr>
        <b/>
        <sz val="10"/>
        <rFont val="Arial"/>
        <family val="2"/>
        <charset val="238"/>
      </rPr>
      <t>AX PC 3W</t>
    </r>
    <r>
      <rPr>
        <sz val="10"/>
        <rFont val="Arial"/>
        <family val="2"/>
        <charset val="238"/>
      </rPr>
      <t xml:space="preserve"> IP20 pripravni spoj 3h + autotest, sa svim montažnim priborom i elementima, te izvorima svjetlosti.- komplet. Oznaka u projektu P1
ili jednakovrijedno</t>
    </r>
  </si>
  <si>
    <r>
      <t xml:space="preserve">Dobava i isporuka, te montaža ugradnog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minimalno 0.5lx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  AWEX </t>
    </r>
    <r>
      <rPr>
        <b/>
        <sz val="10"/>
        <rFont val="Arial"/>
        <family val="2"/>
        <charset val="238"/>
      </rPr>
      <t>AX PO 3W</t>
    </r>
    <r>
      <rPr>
        <sz val="10"/>
        <rFont val="Arial"/>
        <family val="2"/>
        <charset val="238"/>
      </rPr>
      <t xml:space="preserve"> IP20 pripravni spoj 3h + autotest, sa svim montažnim priborom i elementima, te izvorima svjetlosti.- komplet. Oznaka u projektu P2
ili jednakovrijedno</t>
    </r>
  </si>
  <si>
    <r>
      <t>Dobava i isporuka, te montaža nadgradnog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minimalno 0.5lx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t>
    </r>
    <r>
      <rPr>
        <b/>
        <sz val="10"/>
        <rFont val="Arial"/>
        <family val="2"/>
        <charset val="238"/>
      </rPr>
      <t xml:space="preserve">  AWEX AX NO 3W</t>
    </r>
    <r>
      <rPr>
        <sz val="10"/>
        <rFont val="Arial"/>
        <family val="2"/>
        <charset val="238"/>
      </rPr>
      <t xml:space="preserve"> IP20 pripravni spoj 3h + autotest, sa svim montažnim priborom i elementima, te izvorima svjetlosti.- komplet. Oznaka u projektu P4
ili jednakovrijedno</t>
    </r>
  </si>
  <si>
    <r>
      <t>Dobava i isporuka, te montaža stropnog ugradnog rasvjetnog tijela nužne rasvjete, sa jednostrano digitalno printanim pokazivačem smjera "izlaz dolje", proizvedenog sukladno standardu proizvodnje HRN EN 60598-1:2008 (CEI 34.21), HRN EN 62384:2008, HRN EN 62384:2008 i HRN EN 50172:2008, te sa mehaničkom zaštitom IP44, sukladno HRN EN 60529: 2000+A1: 2008. Kućišta izrađenog od čeličnog lima, elektrostatski plastificiranog u bijelu boju, sa polikarbonatnim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t>
    </r>
    <r>
      <rPr>
        <b/>
        <sz val="10"/>
        <rFont val="Arial"/>
        <family val="2"/>
        <charset val="238"/>
      </rPr>
      <t xml:space="preserve">  AWEX INFINITY AD 3,2W LED</t>
    </r>
    <r>
      <rPr>
        <sz val="10"/>
        <rFont val="Arial"/>
        <family val="2"/>
        <charset val="238"/>
      </rPr>
      <t xml:space="preserve"> bijeli trajni spoj 3h + autotest smjer dolje, sa svim montažnim priborom i elementima, te izvorima svjetlosti.- komplet. Oznaka u projektu P5.                                                                                                                Ili jednakovrijedno</t>
    </r>
  </si>
  <si>
    <r>
      <t>Dobava i isporuka, te montaža stropnog ugradnog rasvjetnog tijela nužne rasvjete, sa dvostrano digitalno printanim pokazivačem smjera "izlaz lijevo/desno", proizvedenog sukladno standardu proizvodnje HRN EN 60598-1:2008 (CEI 34.21), HRN EN 62384:2008, HRN EN 62384:2008 i HRN EN 50172:2008, te sa mehaničkom zaštitom IP44, sukladno HRN EN 60529: 2000+A1: 2008. Kućišta izrađenog od čeličnog lima, elektrostatski plastificiranog u bijelu boju, sa polikarbonatnim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  AWEX I</t>
    </r>
    <r>
      <rPr>
        <b/>
        <sz val="10"/>
        <rFont val="Arial"/>
        <family val="2"/>
        <charset val="238"/>
      </rPr>
      <t>NFINITY AD 3,2W LED</t>
    </r>
    <r>
      <rPr>
        <sz val="10"/>
        <rFont val="Arial"/>
        <family val="2"/>
        <charset val="238"/>
      </rPr>
      <t xml:space="preserve"> bijeli trajni spoj 3h + autotest sa dvostranim piktogramom smjer lijevo/desno, sa svim montažnim priborom i elementima, te izvorima svjetlosti.- komplet. Oznaka u projektu P6.                                                                                                                Ili jednakovrijedno</t>
    </r>
  </si>
  <si>
    <r>
      <t xml:space="preserve">Dobava i isporuka, te montaža zidnog nadgradnog rasvjetnog tijela nužne rasvjete, sa jednostrano digitalno printanim pokazivačem smjera "izlaz dolje", proizvedenog sukladno standardu proizvodnje HRN EN 60598-1:2008 (CEI 34.21), HRN EN 62384:2008, HRN EN 62384:2008 i HRN EN 50172:2008, te sa mehaničkom zaštitom IP44, sukladno HRN EN 60529: 2000+A1: 2008. Kućišta izrađenog od bijelo bojanog polikarbonata, sa pleksiglas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  </t>
    </r>
    <r>
      <rPr>
        <b/>
        <sz val="10"/>
        <rFont val="Arial"/>
        <family val="2"/>
        <charset val="238"/>
      </rPr>
      <t>AWEX INFINITY B 3,2W LED</t>
    </r>
    <r>
      <rPr>
        <sz val="10"/>
        <rFont val="Arial"/>
        <family val="2"/>
        <charset val="238"/>
      </rPr>
      <t xml:space="preserve"> bijeli trajni spoj 3h + autotest smjer dolje, sa svim montažnim priborom i elementima, te izvorima svjetlosti.- komplet. Oznaka u projektu P7.                                                                                                                Ili jednakovrijedno</t>
    </r>
  </si>
  <si>
    <r>
      <t>Dobava i isporuka, te montaža zidnog nadgradnog rasvjetnog tijela nužne rasvjete, sa jednostrano digitalno printanim pokazivačem smjera "izlaz desno", proizvedenog sukladno standardu proizvodnje HRN EN 60598-1:2008 (CEI 34.21), HRN EN 62384:2008, HRN EN 62384:2008 i HRN EN 50172:2008, te sa mehaničkom zaštitom IP44, sukladno HRN EN 60529: 2000+A1: 2008. Kućišta izrađenog od bijelo bojanog polikarbonata, sa pleksiglas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t>
    </r>
    <r>
      <rPr>
        <b/>
        <sz val="10"/>
        <rFont val="Arial"/>
        <family val="2"/>
        <charset val="238"/>
      </rPr>
      <t xml:space="preserve"> INFINITY B 3,2W LED</t>
    </r>
    <r>
      <rPr>
        <sz val="10"/>
        <rFont val="Arial"/>
        <family val="2"/>
        <charset val="238"/>
      </rPr>
      <t xml:space="preserve"> bijeli trajni spoj 3h + autotest smjer desno, sa svim montažnim priborom i elementima, te izvorima svjetlosti.- komplet. Oznaka u projektu P8                                                                                                                Ili jednakovrijedno</t>
    </r>
  </si>
  <si>
    <r>
      <t xml:space="preserve">Dobava i isporuka, te montaža zidnog nadgradnog rasvjetnog tijela nužne rasvjete, sa jednostrano digitalno printanim pokazivačem smjera "izlaz lijevo", proizvedenog sukladno standardu proizvodnje HRN EN 60598-1:2008 (CEI 34.21), HRN EN 62384:2008, HRN EN 62384:2008 i HRN EN 50172:2008, te sa mehaničkom zaštitom IP44, sukladno HRN EN 60529: 2000+A1: 2008. Kućišta izrađenog od bijelo bojanog polikarbonata, sa pleksiglas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  AWEX </t>
    </r>
    <r>
      <rPr>
        <b/>
        <sz val="10"/>
        <rFont val="Arial"/>
        <family val="2"/>
        <charset val="238"/>
      </rPr>
      <t>INFINITY B 3,2W LED</t>
    </r>
    <r>
      <rPr>
        <sz val="10"/>
        <rFont val="Arial"/>
        <family val="2"/>
        <charset val="238"/>
      </rPr>
      <t xml:space="preserve"> bijeli trajni spoj 3h + autotest smjer lijevo, sa svim montažnim priborom i elementima, te izvorima svjetlosti.- komplet. Oznaka u projektu P9                                                                                                                Ili jednakovrijedno</t>
    </r>
  </si>
  <si>
    <r>
      <t>Dobava, montaža nadgradnog rasvjetnog tijela protupanične rasvjete, proizvedenog sukladno standardu proizvodnje HRN EN 60598-1:2008 (CEI 34.21), HRN EN 62384:2008, HRN EN 62384:2008 i HRN EN 50172:2008, te sa mehaničkom zaštitom IP66, sukladno HRN EN 60529: 2000+A1: 2008, kućišta izrađenog od nehrđajućeg čelika bojanog u bijelo, leća i odsijač od PC, svjetiljka se koristi za sigurnosnu rasvjetu minimalno 0.5lx prema HRN EN 1838 standardu. 220÷240VAC/50÷60Hz napajanje, elektronička predspojna naprava sa vlastitim napajanjem i "autest" dijagnostikom, sa inverterom za nužnu rasvjetu u pripravnom modu rada, sa sustavom za automatsko elektroničko impulsno punjenje (max.12h) hermetički zatvorene NiMH baterije autonomije 3h, bez održavanja, sukladno normi HRN EN 60598-2-22:2008, 2P+T priključne stezaljke za max. presjek kabela 2.5mm². Izvor svjetlosti power LED 3x1W (256lm). Rasvjetno tijelo je u skladu sa HRN EN 60598-1, HRN EN 60598-2-22, HRN EN 1838, HRN EN 50172 standardima. Kromatska tolerancija (MacAdam) 4, Životni vijek izvora svjetlosti u normalnim ambijentalnim uvjetima sa 25°C L70=50.000  sati. Tip kao</t>
    </r>
    <r>
      <rPr>
        <b/>
        <sz val="10"/>
        <rFont val="Arial"/>
        <family val="2"/>
        <charset val="238"/>
      </rPr>
      <t xml:space="preserve"> LED AS optic 3W</t>
    </r>
    <r>
      <rPr>
        <sz val="10"/>
        <rFont val="Arial"/>
        <family val="2"/>
        <charset val="238"/>
      </rPr>
      <t xml:space="preserve"> 3h SE AT IP65, sa svim montažnim priborom i elementima, te izvorima svjetlosti.- komplet. Oznaka u projektu P11.                                                                                                                Ili jednakovrijedno</t>
    </r>
  </si>
  <si>
    <t>Izrada projekta izvedenog stanja instalacije rasvjete, 2 kompleta u pisanom i 1 komplet na CD/DVD mediju, te predaja investitoru                  PONUDITI DOKUMENTACIJU IZVEDENOG STANJA - PODLOGE DOSTAVLJA INVESTITOR</t>
  </si>
  <si>
    <t xml:space="preserve">Dobava suhog pijeska i slojevito nasipavanje prethodno iskopani rov i između cijevi za izradu posteljice cijevi, nasipavanje u visini 20cm.     </t>
  </si>
  <si>
    <r>
      <t xml:space="preserve">Dobava šljunka i slojevito nasipavanje u rov u slojevima od 0,2 m, uz nabijanje i vlaženje u </t>
    </r>
    <r>
      <rPr>
        <sz val="10"/>
        <rFont val="Arial CE"/>
        <charset val="238"/>
      </rPr>
      <t xml:space="preserve">slučaju suhog šljunka, nasipivanje u visine 60cm. </t>
    </r>
  </si>
  <si>
    <r>
      <t>Dobava i isporuka, te montaža zidnog nadgradnog rasvjetnog tijela sa LED izvorima svjetlosti, sa karakteristikom optike predviđene za parkirališta, energetska kartica klase A++ prema EU 874/2012, proizvedenog sukladno zahtjevima standarda proizvodnje HRN EN 60598:2009 - CEI 34.21, te sa mehaničkom zaštitom IP65, sukladno HRN EN 60529: 2000+A1: 2008. Servis svjetiljke omogućen bez dodatnog alata. LOR: 100%, min.efikasnost svjetiljke 130 lm/W, min.ukupnog svjetlosnog toka 4840 lm, max.ukupne snage sistema 37W. Kućište od lijevanog aluminija s dobrom disipacijom temperature i mehaničkom čvrstoćom, srebrno sive boje. Optika: akrilne leće visoke učinkovitosti, kaljeno staklo debljine 4mm, otporno na temperaturne promjene i udarce (UNI-EN 12150-1 : 2001). Orijentacija: nosač s mogućnošću inklinacije od 0° do 40° (zidna ugradnja). Maksimalni presjek kabela 2.5mm</t>
    </r>
    <r>
      <rPr>
        <vertAlign val="superscript"/>
        <sz val="10"/>
        <rFont val="Arial"/>
        <family val="2"/>
        <charset val="238"/>
      </rPr>
      <t>2</t>
    </r>
    <r>
      <rPr>
        <sz val="10"/>
        <rFont val="Arial"/>
        <family val="2"/>
        <charset val="238"/>
      </rPr>
      <t>. integrirana visokoefikasna predspojna naprava dimabilna (DEB-M), napajana sa mrežnog priključka 220-240V 50-60Hz. DEB-M omogućuje automatsku redukciju snage nakon ponoći. Svjetiljka treba zadovoljavati granice i metode mjerenja značajka radio smetnji električnih rasvjetnih uređaja prema HRN EN 55015:2008 +A2:2009, svjetlo tehničke zahtjeve prema standardu HRI CEN_TR 13201-1:2009, imati ENEC certifikat, te zadovoljavati opće zahtjeve prema HRN EN 60598-1:2009.</t>
    </r>
  </si>
  <si>
    <t>Izrada projekta izvedenog stanja sustava ozvučenja, video projekcije i SOS sustava, 2 kompleta u pisanom i 1 komplet na CD/DVD mediju, te predaja investitoru                               PONUDITI DOKUMENTACIJU IZVEDENOG STANJA - PODLOGE DOSTAVLJA INVESTITOR</t>
  </si>
  <si>
    <t>Izrada projekta izvedenog stanja LPS instalacije, 2 kompleta u pisanom i 1 komplet na CD/DVD mediju, te predaja investitoru.                              PONUDITI DOKUMENTACIJU IZVEDENOG STANJA - PODLOGE DOSTAVLJA INVESTITOR</t>
  </si>
  <si>
    <t>Izrada projekta izvedenog stanja instalacije vatrodojave, 2 kompleta u pisanom i 1 komplet na CD/DVD mediju, te predaja investitoru                  PONUDITI DOKUMENTACIJU IZVEDENOG STANJA - PODLOGE DOSTAVLJA INVESTITOR</t>
  </si>
  <si>
    <t>Izrada projekta izvedenog stanja instalacije odimljavanja, 2 kompleta u pisanom i 1 komplet na CD/DVD mediju, te predaja investitoru                  PONUDITI DOKUMENTACIJU IZVEDENOG STANJA - PODLOGE DOSTAVLJA INVESTITOR</t>
  </si>
  <si>
    <t xml:space="preserve">Izrada projekta tehničke zaštite - sustav videonadzora, ovjerenog od strane ovlaštene tvrtke sukladno Pravilniku o uvjetima i načinu provedbe tehničke zaštite i Zakonu o privatnoj zaštiti                                     
</t>
  </si>
  <si>
    <t xml:space="preserve">Izrada projekta tehničke zaštite - sustav kontrole pristupa, ovjerenog od strane ovlaštene tvrtke sukladno Pravilniku o uvjetima i načinu provedbe tehničke zaštite i Zakonu o privatnoj zaštiti                     
</t>
  </si>
  <si>
    <t>Izrada projekta izvedenog stanja instalacije kontrole radnog vremena i kontrole prolaza, 2 kompleta u pisanom i 1 komplet na CD/DVD mediju, te predaja investitoru                                PONUDITI DOKUMENTACIJU IZVEDENOG STANJA - PODLOGE DOSTAVLJA INVESTITOR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</si>
</sst>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kn&quot;* #,##0.00_);_(&quot;kn&quot;* \(#,##0.00\);_(&quot;kn&quot;* &quot;-&quot;??_);_(@_)"/>
    <numFmt numFmtId="165" formatCode="_(* #,##0.00_);_(* \(#,##0.00\);_(* &quot;-&quot;??_);_(@_)"/>
    <numFmt numFmtId="166" formatCode="#,##0.00\ &quot;kn&quot;"/>
    <numFmt numFmtId="167" formatCode="_-* #,##0.00\ _k_n_-;\-* #,##0.00\ _k_n_-;_-* \-??\ _k_n_-;_-@_-"/>
    <numFmt numFmtId="168" formatCode="_(* #,##0_);_(* \(#,##0\);_(* &quot;-&quot;_);_(@_)"/>
    <numFmt numFmtId="169" formatCode="_(&quot;kn&quot;\ * #,##0.00_);_(&quot;kn&quot;\ * \(#,##0.00\);_(&quot;kn&quot;\ * &quot;-&quot;??_);_(@_)"/>
    <numFmt numFmtId="170" formatCode="[$€-2]\ #,##0"/>
    <numFmt numFmtId="171" formatCode="_(&quot;$&quot;* #,##0.00_);_(&quot;$&quot;* \(#,##0.00\);_(&quot;$&quot;* &quot;-&quot;??_);_(@_)"/>
    <numFmt numFmtId="172" formatCode="_-* #,##0.00_-;\-* #,##0.00_-;_-* &quot;-&quot;??_-;_-@_-"/>
    <numFmt numFmtId="173" formatCode="#,##0.00\ _k_n"/>
    <numFmt numFmtId="174" formatCode="00&quot;. &quot;"/>
    <numFmt numFmtId="175" formatCode="0.0"/>
    <numFmt numFmtId="176" formatCode="#.##000"/>
    <numFmt numFmtId="177" formatCode="&quot;E01.&quot;\ 00&quot;. &quot;"/>
    <numFmt numFmtId="178" formatCode="&quot;E03.&quot;\ 00&quot;. &quot;"/>
    <numFmt numFmtId="179" formatCode="&quot;E02.&quot;\ 00&quot;. &quot;"/>
    <numFmt numFmtId="180" formatCode="&quot;E04.&quot;\ 00&quot;. &quot;"/>
    <numFmt numFmtId="181" formatCode="&quot;E05.&quot;\ 00&quot;. &quot;"/>
    <numFmt numFmtId="182" formatCode="000&quot;. &quot;"/>
    <numFmt numFmtId="183" formatCode="&quot;E07.&quot;\ 00&quot;. &quot;"/>
    <numFmt numFmtId="184" formatCode="&quot;E08.&quot;\ 00&quot;. &quot;"/>
    <numFmt numFmtId="185" formatCode="&quot;E09.&quot;\ 00&quot;. &quot;"/>
    <numFmt numFmtId="186" formatCode="&quot;E07&quot;\ 00&quot;.&quot;"/>
    <numFmt numFmtId="187" formatCode="#.##00"/>
    <numFmt numFmtId="188" formatCode="&quot;E10.&quot;\ 00&quot;. &quot;"/>
    <numFmt numFmtId="189" formatCode="&quot;E11.&quot;\ 00&quot;. &quot;"/>
    <numFmt numFmtId="190" formatCode="&quot;E12.&quot;\ 00&quot;. &quot;"/>
    <numFmt numFmtId="191" formatCode="&quot;E13.&quot;\ 00&quot;. &quot;"/>
    <numFmt numFmtId="192" formatCode="_-* #,##0.00\ _€_-;\-* #,##0.00\ _€_-;_-* &quot;-&quot;??\ _€_-;_-@_-"/>
  </numFmts>
  <fonts count="13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font>
    <font>
      <b/>
      <sz val="24"/>
      <color rgb="FF0033CC"/>
      <name val="Calibri"/>
      <family val="2"/>
      <charset val="238"/>
      <scheme val="minor"/>
    </font>
    <font>
      <sz val="10"/>
      <name val="Arial"/>
      <family val="2"/>
      <charset val="238"/>
    </font>
    <font>
      <sz val="12"/>
      <color theme="1"/>
      <name val="Calibri"/>
      <family val="2"/>
      <charset val="238"/>
      <scheme val="minor"/>
    </font>
    <font>
      <sz val="12"/>
      <name val="Calibri"/>
      <family val="2"/>
      <charset val="238"/>
      <scheme val="minor"/>
    </font>
    <font>
      <b/>
      <sz val="10"/>
      <name val="Calibri"/>
      <family val="2"/>
      <charset val="238"/>
      <scheme val="minor"/>
    </font>
    <font>
      <b/>
      <sz val="12"/>
      <name val="Calibri"/>
      <family val="2"/>
      <charset val="238"/>
      <scheme val="minor"/>
    </font>
    <font>
      <b/>
      <sz val="14"/>
      <name val="Calibri"/>
      <family val="2"/>
      <charset val="238"/>
      <scheme val="minor"/>
    </font>
    <font>
      <b/>
      <sz val="14"/>
      <color theme="1"/>
      <name val="Calibri"/>
      <family val="2"/>
      <charset val="238"/>
      <scheme val="minor"/>
    </font>
    <font>
      <sz val="10"/>
      <color rgb="FF0000FF"/>
      <name val="Arial"/>
      <family val="2"/>
      <charset val="238"/>
    </font>
    <font>
      <i/>
      <sz val="10"/>
      <name val="Arial"/>
      <family val="2"/>
      <charset val="238"/>
    </font>
    <font>
      <sz val="11"/>
      <name val="Calibri"/>
      <family val="2"/>
      <charset val="238"/>
      <scheme val="minor"/>
    </font>
    <font>
      <sz val="10"/>
      <name val="Calibri"/>
      <family val="2"/>
      <charset val="238"/>
      <scheme val="minor"/>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20"/>
      <name val="Calibri"/>
      <family val="2"/>
      <charset val="238"/>
    </font>
    <font>
      <b/>
      <sz val="11"/>
      <color indexed="52"/>
      <name val="Calibri"/>
      <family val="2"/>
    </font>
    <font>
      <b/>
      <sz val="11"/>
      <color indexed="52"/>
      <name val="Calibri"/>
      <family val="2"/>
      <charset val="238"/>
    </font>
    <font>
      <sz val="11"/>
      <color indexed="52"/>
      <name val="Calibri"/>
      <family val="2"/>
    </font>
    <font>
      <b/>
      <sz val="11"/>
      <color indexed="9"/>
      <name val="Calibri"/>
      <family val="2"/>
    </font>
    <font>
      <b/>
      <sz val="11"/>
      <color indexed="9"/>
      <name val="Calibri"/>
      <family val="2"/>
      <charset val="238"/>
    </font>
    <font>
      <sz val="9"/>
      <color indexed="8"/>
      <name val="Tahoma"/>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sz val="11"/>
      <color indexed="62"/>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sz val="11"/>
      <color indexed="52"/>
      <name val="Calibri"/>
      <family val="2"/>
      <charset val="238"/>
    </font>
    <font>
      <b/>
      <sz val="18"/>
      <color indexed="56"/>
      <name val="Cambria"/>
      <family val="2"/>
      <charset val="238"/>
    </font>
    <font>
      <sz val="11"/>
      <color indexed="60"/>
      <name val="Calibri"/>
      <family val="2"/>
      <charset val="238"/>
    </font>
    <font>
      <sz val="11"/>
      <color indexed="60"/>
      <name val="Calibri"/>
      <family val="2"/>
    </font>
    <font>
      <sz val="12"/>
      <name val="Arial"/>
      <family val="2"/>
      <charset val="238"/>
    </font>
    <font>
      <sz val="12"/>
      <name val="Arial"/>
      <family val="2"/>
    </font>
    <font>
      <sz val="10"/>
      <name val="Arial CE"/>
      <family val="2"/>
      <charset val="238"/>
    </font>
    <font>
      <sz val="10"/>
      <name val="Arial CE"/>
      <charset val="238"/>
    </font>
    <font>
      <sz val="10"/>
      <color indexed="8"/>
      <name val="Arial"/>
      <family val="2"/>
      <charset val="238"/>
    </font>
    <font>
      <sz val="11"/>
      <name val="Arial CE"/>
      <charset val="238"/>
    </font>
    <font>
      <sz val="10"/>
      <name val="Arial CE"/>
    </font>
    <font>
      <sz val="11"/>
      <color theme="1"/>
      <name val="Calibri"/>
      <family val="2"/>
      <scheme val="minor"/>
    </font>
    <font>
      <sz val="11"/>
      <name val="Times New Roman CE"/>
      <charset val="238"/>
    </font>
    <font>
      <sz val="11"/>
      <color indexed="8"/>
      <name val="Arial"/>
      <family val="2"/>
      <charset val="238"/>
    </font>
    <font>
      <sz val="11"/>
      <color indexed="8"/>
      <name val="Arial"/>
      <family val="2"/>
    </font>
    <font>
      <sz val="11"/>
      <name val="Arial"/>
      <family val="2"/>
    </font>
    <font>
      <sz val="10"/>
      <color indexed="8"/>
      <name val="MS Sans Serif"/>
      <family val="2"/>
    </font>
    <font>
      <sz val="10"/>
      <color indexed="8"/>
      <name val="Verdana"/>
      <family val="2"/>
    </font>
    <font>
      <sz val="10"/>
      <name val="Helv"/>
      <family val="2"/>
    </font>
    <font>
      <sz val="10"/>
      <name val="Helv"/>
    </font>
    <font>
      <sz val="10"/>
      <color indexed="8"/>
      <name val="Arial CE"/>
      <charset val="238"/>
    </font>
    <font>
      <sz val="11"/>
      <color indexed="10"/>
      <name val="Calibri"/>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38"/>
    </font>
    <font>
      <b/>
      <sz val="11"/>
      <color indexed="8"/>
      <name val="Calibri"/>
      <family val="2"/>
    </font>
    <font>
      <sz val="11"/>
      <color indexed="20"/>
      <name val="Calibri"/>
      <family val="2"/>
    </font>
    <font>
      <sz val="11"/>
      <color indexed="17"/>
      <name val="Calibri"/>
      <family val="2"/>
    </font>
    <font>
      <b/>
      <i/>
      <sz val="12"/>
      <name val="Calibri"/>
      <family val="2"/>
      <charset val="238"/>
      <scheme val="minor"/>
    </font>
    <font>
      <b/>
      <sz val="16"/>
      <color rgb="FF0000FF"/>
      <name val="Calibri"/>
      <family val="2"/>
      <charset val="238"/>
      <scheme val="minor"/>
    </font>
    <font>
      <b/>
      <i/>
      <sz val="20"/>
      <name val="Calibri"/>
      <family val="2"/>
      <charset val="238"/>
      <scheme val="minor"/>
    </font>
    <font>
      <b/>
      <sz val="14"/>
      <color rgb="FF0000FF"/>
      <name val="Calibri"/>
      <family val="2"/>
      <charset val="238"/>
      <scheme val="minor"/>
    </font>
    <font>
      <b/>
      <sz val="8"/>
      <name val="Arial"/>
      <family val="2"/>
      <charset val="238"/>
    </font>
    <font>
      <b/>
      <sz val="10"/>
      <name val="Arial CE"/>
      <family val="2"/>
      <charset val="238"/>
    </font>
    <font>
      <sz val="10"/>
      <color rgb="FFFF0000"/>
      <name val="Arial"/>
      <family val="2"/>
      <charset val="238"/>
    </font>
    <font>
      <sz val="10"/>
      <color rgb="FF0070C0"/>
      <name val="Arial"/>
      <family val="2"/>
      <charset val="238"/>
    </font>
    <font>
      <sz val="10"/>
      <color rgb="FF00B050"/>
      <name val="Arial"/>
      <family val="2"/>
      <charset val="238"/>
    </font>
    <font>
      <b/>
      <sz val="10"/>
      <name val="Arial"/>
      <family val="2"/>
      <charset val="238"/>
    </font>
    <font>
      <b/>
      <sz val="10"/>
      <color rgb="FFFF0000"/>
      <name val="Arial"/>
      <family val="2"/>
      <charset val="238"/>
    </font>
    <font>
      <sz val="10"/>
      <color rgb="FF000000"/>
      <name val="Arial"/>
      <family val="2"/>
      <charset val="238"/>
    </font>
    <font>
      <sz val="9"/>
      <name val="Arial CE"/>
      <family val="2"/>
      <charset val="238"/>
    </font>
    <font>
      <sz val="9"/>
      <name val="Arial"/>
      <family val="2"/>
      <charset val="238"/>
    </font>
    <font>
      <sz val="10"/>
      <color rgb="FFFF0000"/>
      <name val="Arial CE"/>
      <family val="2"/>
      <charset val="238"/>
    </font>
    <font>
      <b/>
      <sz val="10"/>
      <name val="Arial CE"/>
      <charset val="238"/>
    </font>
    <font>
      <sz val="8"/>
      <name val="Arial"/>
      <family val="2"/>
    </font>
    <font>
      <sz val="8"/>
      <name val="Arial CE"/>
      <family val="2"/>
      <charset val="238"/>
    </font>
    <font>
      <sz val="10"/>
      <name val="Arial Narrow"/>
      <family val="2"/>
    </font>
    <font>
      <sz val="8"/>
      <name val="Arial"/>
      <family val="2"/>
      <charset val="238"/>
    </font>
    <font>
      <sz val="8"/>
      <name val="Arial Narrow"/>
      <family val="2"/>
    </font>
    <font>
      <b/>
      <sz val="12"/>
      <name val="Arial"/>
      <family val="2"/>
      <charset val="238"/>
    </font>
    <font>
      <sz val="10"/>
      <name val="CRO_Swiss_Con-Normal"/>
      <charset val="238"/>
    </font>
    <font>
      <vertAlign val="superscript"/>
      <sz val="10"/>
      <name val="Arial CE"/>
      <charset val="238"/>
    </font>
    <font>
      <vertAlign val="superscript"/>
      <sz val="10"/>
      <name val="Arial"/>
      <family val="2"/>
      <charset val="238"/>
    </font>
    <font>
      <sz val="16"/>
      <name val="Arial"/>
      <family val="2"/>
    </font>
    <font>
      <sz val="11"/>
      <name val="Arial"/>
      <family val="2"/>
      <charset val="238"/>
    </font>
    <font>
      <b/>
      <sz val="11"/>
      <name val="Arial"/>
      <family val="2"/>
      <charset val="238"/>
    </font>
    <font>
      <b/>
      <sz val="10"/>
      <name val="Arial"/>
      <family val="2"/>
    </font>
    <font>
      <sz val="10"/>
      <name val="Calibri"/>
      <family val="2"/>
      <charset val="238"/>
    </font>
    <font>
      <b/>
      <sz val="14"/>
      <name val="Arial"/>
      <family val="2"/>
      <charset val="238"/>
    </font>
    <font>
      <b/>
      <sz val="9"/>
      <name val="Arial"/>
      <family val="2"/>
      <charset val="238"/>
    </font>
    <font>
      <b/>
      <i/>
      <sz val="6"/>
      <name val="Arial"/>
      <family val="2"/>
      <charset val="238"/>
    </font>
    <font>
      <sz val="6"/>
      <name val="Arial"/>
      <family val="2"/>
      <charset val="238"/>
    </font>
    <font>
      <b/>
      <i/>
      <u/>
      <sz val="11"/>
      <name val="Arial"/>
      <family val="2"/>
      <charset val="238"/>
    </font>
    <font>
      <sz val="20"/>
      <name val="Arial"/>
      <family val="2"/>
      <charset val="238"/>
    </font>
    <font>
      <b/>
      <i/>
      <u/>
      <sz val="9"/>
      <name val="Arial"/>
      <family val="2"/>
      <charset val="238"/>
    </font>
    <font>
      <sz val="9"/>
      <color rgb="FF0000FF"/>
      <name val="Arial"/>
      <family val="2"/>
      <charset val="238"/>
    </font>
    <font>
      <u/>
      <sz val="9"/>
      <name val="Arial"/>
      <family val="2"/>
      <charset val="238"/>
    </font>
    <font>
      <b/>
      <i/>
      <sz val="9"/>
      <name val="Arial"/>
      <family val="2"/>
      <charset val="238"/>
    </font>
    <font>
      <i/>
      <sz val="8"/>
      <name val="Arial"/>
      <family val="2"/>
      <charset val="238"/>
    </font>
    <font>
      <b/>
      <sz val="14"/>
      <name val="Arial"/>
      <family val="2"/>
    </font>
    <font>
      <b/>
      <vertAlign val="subscript"/>
      <sz val="10"/>
      <name val="Arial"/>
      <family val="2"/>
      <charset val="238"/>
    </font>
    <font>
      <u/>
      <sz val="10"/>
      <name val="Arial CE"/>
      <charset val="238"/>
    </font>
    <font>
      <sz val="5"/>
      <name val="Arial CE"/>
      <charset val="238"/>
    </font>
    <font>
      <sz val="5"/>
      <name val="Arial"/>
      <family val="2"/>
      <charset val="238"/>
    </font>
    <font>
      <sz val="5"/>
      <name val="Arial CE"/>
      <family val="2"/>
      <charset val="238"/>
    </font>
    <font>
      <sz val="8"/>
      <name val="Arial CE"/>
      <charset val="238"/>
    </font>
    <font>
      <b/>
      <sz val="8"/>
      <name val="Arial CE"/>
      <charset val="238"/>
    </font>
    <font>
      <sz val="10"/>
      <color indexed="10"/>
      <name val="Arial"/>
      <family val="2"/>
      <charset val="238"/>
    </font>
    <font>
      <b/>
      <sz val="10"/>
      <color indexed="10"/>
      <name val="Arial"/>
      <family val="2"/>
      <charset val="238"/>
    </font>
    <font>
      <b/>
      <i/>
      <sz val="12"/>
      <name val="Arial"/>
      <family val="2"/>
      <charset val="238"/>
    </font>
    <font>
      <sz val="9"/>
      <color indexed="10"/>
      <name val="Arial"/>
      <family val="2"/>
      <charset val="238"/>
    </font>
    <font>
      <vertAlign val="superscript"/>
      <sz val="10"/>
      <name val="Arial CE"/>
      <family val="2"/>
      <charset val="238"/>
    </font>
    <font>
      <sz val="10"/>
      <color indexed="10"/>
      <name val="Arial CE"/>
      <family val="2"/>
      <charset val="238"/>
    </font>
    <font>
      <sz val="9"/>
      <name val="Arial CE"/>
      <charset val="238"/>
    </font>
    <font>
      <b/>
      <sz val="5"/>
      <name val="Arial CE"/>
      <family val="2"/>
      <charset val="238"/>
    </font>
    <font>
      <sz val="10"/>
      <color rgb="FFFF0000"/>
      <name val="Arial"/>
      <family val="2"/>
    </font>
    <font>
      <b/>
      <i/>
      <sz val="11"/>
      <name val="Arial"/>
      <family val="2"/>
    </font>
    <font>
      <sz val="10"/>
      <name val="Times New Roman"/>
      <family val="1"/>
    </font>
    <font>
      <sz val="10"/>
      <name val="Symbol"/>
      <family val="1"/>
      <charset val="2"/>
    </font>
    <font>
      <sz val="10"/>
      <color rgb="FFFF0000"/>
      <name val="Arial CE"/>
      <charset val="238"/>
    </font>
    <font>
      <sz val="11"/>
      <color indexed="10"/>
      <name val="Arial"/>
      <family val="2"/>
    </font>
    <font>
      <sz val="10"/>
      <color indexed="8"/>
      <name val="Arial CE"/>
      <family val="2"/>
      <charset val="238"/>
    </font>
    <font>
      <b/>
      <u/>
      <sz val="10"/>
      <color indexed="8"/>
      <name val="Arial CE"/>
      <charset val="238"/>
    </font>
    <font>
      <sz val="10"/>
      <name val="Arial"/>
      <family val="2"/>
      <charset val="238"/>
    </font>
    <font>
      <b/>
      <sz val="11"/>
      <name val="Calibri"/>
      <family val="2"/>
      <charset val="238"/>
      <scheme val="minor"/>
    </font>
    <font>
      <b/>
      <sz val="8"/>
      <name val="Calibri"/>
      <family val="2"/>
      <charset val="238"/>
    </font>
    <font>
      <b/>
      <sz val="5"/>
      <name val="Arial"/>
      <family val="2"/>
      <charset val="238"/>
    </font>
  </fonts>
  <fills count="34">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
      <patternFill patternType="solid">
        <fgColor indexed="9"/>
        <bgColor indexed="64"/>
      </patternFill>
    </fill>
    <fill>
      <patternFill patternType="solid">
        <fgColor indexed="26"/>
        <bgColor indexed="64"/>
      </patternFill>
    </fill>
    <fill>
      <patternFill patternType="solid">
        <fgColor theme="2" tint="-0.249977111117893"/>
        <bgColor indexed="64"/>
      </patternFill>
    </fill>
    <fill>
      <patternFill patternType="solid">
        <fgColor indexed="13"/>
        <bgColor indexed="64"/>
      </patternFill>
    </fill>
    <fill>
      <patternFill patternType="solid">
        <fgColor theme="0"/>
        <bgColor indexed="64"/>
      </patternFill>
    </fill>
    <fill>
      <patternFill patternType="solid">
        <fgColor theme="2" tint="-9.9978637043366805E-2"/>
        <bgColor indexed="64"/>
      </patternFill>
    </fill>
  </fills>
  <borders count="78">
    <border>
      <left/>
      <right/>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indexed="64"/>
      </top>
      <bottom/>
      <diagonal/>
    </border>
    <border>
      <left/>
      <right/>
      <top style="thin">
        <color indexed="64"/>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55">
    <xf numFmtId="170" fontId="0" fillId="0" borderId="0"/>
    <xf numFmtId="170" fontId="3" fillId="0" borderId="0"/>
    <xf numFmtId="170" fontId="5" fillId="0" borderId="0"/>
    <xf numFmtId="170" fontId="16" fillId="3" borderId="0" applyNumberFormat="0" applyBorder="0" applyAlignment="0" applyProtection="0"/>
    <xf numFmtId="170" fontId="16" fillId="3" borderId="0" applyNumberFormat="0" applyBorder="0" applyAlignment="0" applyProtection="0"/>
    <xf numFmtId="170" fontId="16" fillId="4" borderId="0" applyNumberFormat="0" applyBorder="0" applyAlignment="0" applyProtection="0"/>
    <xf numFmtId="170" fontId="16" fillId="4" borderId="0" applyNumberFormat="0" applyBorder="0" applyAlignment="0" applyProtection="0"/>
    <xf numFmtId="170" fontId="16" fillId="5" borderId="0" applyNumberFormat="0" applyBorder="0" applyAlignment="0" applyProtection="0"/>
    <xf numFmtId="170" fontId="16" fillId="5" borderId="0" applyNumberFormat="0" applyBorder="0" applyAlignment="0" applyProtection="0"/>
    <xf numFmtId="170" fontId="16" fillId="6" borderId="0" applyNumberFormat="0" applyBorder="0" applyAlignment="0" applyProtection="0"/>
    <xf numFmtId="170" fontId="16" fillId="6" borderId="0" applyNumberFormat="0" applyBorder="0" applyAlignment="0" applyProtection="0"/>
    <xf numFmtId="170" fontId="16" fillId="7" borderId="0" applyNumberFormat="0" applyBorder="0" applyAlignment="0" applyProtection="0"/>
    <xf numFmtId="170" fontId="16" fillId="7" borderId="0" applyNumberFormat="0" applyBorder="0" applyAlignment="0" applyProtection="0"/>
    <xf numFmtId="170" fontId="16" fillId="8" borderId="0" applyNumberFormat="0" applyBorder="0" applyAlignment="0" applyProtection="0"/>
    <xf numFmtId="170" fontId="16" fillId="8" borderId="0" applyNumberFormat="0" applyBorder="0" applyAlignment="0" applyProtection="0"/>
    <xf numFmtId="170" fontId="17" fillId="3" borderId="0" applyNumberFormat="0" applyBorder="0" applyAlignment="0" applyProtection="0"/>
    <xf numFmtId="170" fontId="17" fillId="4" borderId="0" applyNumberFormat="0" applyBorder="0" applyAlignment="0" applyProtection="0"/>
    <xf numFmtId="170" fontId="17" fillId="5" borderId="0" applyNumberFormat="0" applyBorder="0" applyAlignment="0" applyProtection="0"/>
    <xf numFmtId="170" fontId="17" fillId="6" borderId="0" applyNumberFormat="0" applyBorder="0" applyAlignment="0" applyProtection="0"/>
    <xf numFmtId="170" fontId="17" fillId="7" borderId="0" applyNumberFormat="0" applyBorder="0" applyAlignment="0" applyProtection="0"/>
    <xf numFmtId="170" fontId="17" fillId="8" borderId="0" applyNumberFormat="0" applyBorder="0" applyAlignment="0" applyProtection="0"/>
    <xf numFmtId="170" fontId="16" fillId="3" borderId="0" applyNumberFormat="0" applyBorder="0" applyAlignment="0" applyProtection="0"/>
    <xf numFmtId="170" fontId="16" fillId="4" borderId="0" applyNumberFormat="0" applyBorder="0" applyAlignment="0" applyProtection="0"/>
    <xf numFmtId="170" fontId="16" fillId="5" borderId="0" applyNumberFormat="0" applyBorder="0" applyAlignment="0" applyProtection="0"/>
    <xf numFmtId="170" fontId="16" fillId="6" borderId="0" applyNumberFormat="0" applyBorder="0" applyAlignment="0" applyProtection="0"/>
    <xf numFmtId="170" fontId="16" fillId="7" borderId="0" applyNumberFormat="0" applyBorder="0" applyAlignment="0" applyProtection="0"/>
    <xf numFmtId="170" fontId="16" fillId="8" borderId="0" applyNumberFormat="0" applyBorder="0" applyAlignment="0" applyProtection="0"/>
    <xf numFmtId="170" fontId="16" fillId="9" borderId="0" applyNumberFormat="0" applyBorder="0" applyAlignment="0" applyProtection="0"/>
    <xf numFmtId="170" fontId="16" fillId="9" borderId="0" applyNumberFormat="0" applyBorder="0" applyAlignment="0" applyProtection="0"/>
    <xf numFmtId="170" fontId="16" fillId="10" borderId="0" applyNumberFormat="0" applyBorder="0" applyAlignment="0" applyProtection="0"/>
    <xf numFmtId="170" fontId="16" fillId="10" borderId="0" applyNumberFormat="0" applyBorder="0" applyAlignment="0" applyProtection="0"/>
    <xf numFmtId="170" fontId="16" fillId="11" borderId="0" applyNumberFormat="0" applyBorder="0" applyAlignment="0" applyProtection="0"/>
    <xf numFmtId="170" fontId="16" fillId="11" borderId="0" applyNumberFormat="0" applyBorder="0" applyAlignment="0" applyProtection="0"/>
    <xf numFmtId="170" fontId="16" fillId="6" borderId="0" applyNumberFormat="0" applyBorder="0" applyAlignment="0" applyProtection="0"/>
    <xf numFmtId="170" fontId="16" fillId="6" borderId="0" applyNumberFormat="0" applyBorder="0" applyAlignment="0" applyProtection="0"/>
    <xf numFmtId="170" fontId="16" fillId="9" borderId="0" applyNumberFormat="0" applyBorder="0" applyAlignment="0" applyProtection="0"/>
    <xf numFmtId="170" fontId="16" fillId="9" borderId="0" applyNumberFormat="0" applyBorder="0" applyAlignment="0" applyProtection="0"/>
    <xf numFmtId="170" fontId="16" fillId="12" borderId="0" applyNumberFormat="0" applyBorder="0" applyAlignment="0" applyProtection="0"/>
    <xf numFmtId="170" fontId="16" fillId="12" borderId="0" applyNumberFormat="0" applyBorder="0" applyAlignment="0" applyProtection="0"/>
    <xf numFmtId="170" fontId="17" fillId="9" borderId="0" applyNumberFormat="0" applyBorder="0" applyAlignment="0" applyProtection="0"/>
    <xf numFmtId="170" fontId="17" fillId="10" borderId="0" applyNumberFormat="0" applyBorder="0" applyAlignment="0" applyProtection="0"/>
    <xf numFmtId="170" fontId="17" fillId="11" borderId="0" applyNumberFormat="0" applyBorder="0" applyAlignment="0" applyProtection="0"/>
    <xf numFmtId="170" fontId="17" fillId="6" borderId="0" applyNumberFormat="0" applyBorder="0" applyAlignment="0" applyProtection="0"/>
    <xf numFmtId="170" fontId="17" fillId="9" borderId="0" applyNumberFormat="0" applyBorder="0" applyAlignment="0" applyProtection="0"/>
    <xf numFmtId="170" fontId="17" fillId="12" borderId="0" applyNumberFormat="0" applyBorder="0" applyAlignment="0" applyProtection="0"/>
    <xf numFmtId="170" fontId="16" fillId="9" borderId="0" applyNumberFormat="0" applyBorder="0" applyAlignment="0" applyProtection="0"/>
    <xf numFmtId="170" fontId="16" fillId="10" borderId="0" applyNumberFormat="0" applyBorder="0" applyAlignment="0" applyProtection="0"/>
    <xf numFmtId="170" fontId="16" fillId="11" borderId="0" applyNumberFormat="0" applyBorder="0" applyAlignment="0" applyProtection="0"/>
    <xf numFmtId="170" fontId="16" fillId="6" borderId="0" applyNumberFormat="0" applyBorder="0" applyAlignment="0" applyProtection="0"/>
    <xf numFmtId="170" fontId="16" fillId="9" borderId="0" applyNumberFormat="0" applyBorder="0" applyAlignment="0" applyProtection="0"/>
    <xf numFmtId="170" fontId="16" fillId="12" borderId="0" applyNumberFormat="0" applyBorder="0" applyAlignment="0" applyProtection="0"/>
    <xf numFmtId="170" fontId="16" fillId="9" borderId="0" applyNumberFormat="0" applyBorder="0" applyAlignment="0" applyProtection="0"/>
    <xf numFmtId="170" fontId="16" fillId="9" borderId="0" applyNumberFormat="0" applyBorder="0" applyAlignment="0" applyProtection="0"/>
    <xf numFmtId="170" fontId="18" fillId="13" borderId="0" applyNumberFormat="0" applyBorder="0" applyAlignment="0" applyProtection="0"/>
    <xf numFmtId="170" fontId="18" fillId="10" borderId="0" applyNumberFormat="0" applyBorder="0" applyAlignment="0" applyProtection="0"/>
    <xf numFmtId="170" fontId="18" fillId="11"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9" fillId="13" borderId="0" applyNumberFormat="0" applyBorder="0" applyAlignment="0" applyProtection="0"/>
    <xf numFmtId="170" fontId="19" fillId="10" borderId="0" applyNumberFormat="0" applyBorder="0" applyAlignment="0" applyProtection="0"/>
    <xf numFmtId="170" fontId="19" fillId="11"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8" fillId="13" borderId="0" applyNumberFormat="0" applyBorder="0" applyAlignment="0" applyProtection="0"/>
    <xf numFmtId="170" fontId="18" fillId="10" borderId="0" applyNumberFormat="0" applyBorder="0" applyAlignment="0" applyProtection="0"/>
    <xf numFmtId="170" fontId="18" fillId="11"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20" borderId="0" applyNumberFormat="0" applyBorder="0" applyAlignment="0" applyProtection="0"/>
    <xf numFmtId="170" fontId="20" fillId="4" borderId="0" applyNumberFormat="0" applyBorder="0" applyAlignment="0" applyProtection="0"/>
    <xf numFmtId="170" fontId="5" fillId="21" borderId="2" applyNumberFormat="0" applyFont="0" applyAlignment="0" applyProtection="0"/>
    <xf numFmtId="170" fontId="3" fillId="21" borderId="2" applyNumberFormat="0" applyFont="0" applyAlignment="0" applyProtection="0"/>
    <xf numFmtId="170" fontId="5" fillId="21" borderId="2" applyNumberFormat="0" applyFont="0" applyAlignment="0" applyProtection="0"/>
    <xf numFmtId="170" fontId="3" fillId="21" borderId="2" applyNumberFormat="0" applyFont="0" applyAlignment="0" applyProtection="0"/>
    <xf numFmtId="170" fontId="5" fillId="21" borderId="2" applyNumberFormat="0" applyFont="0" applyAlignment="0" applyProtection="0"/>
    <xf numFmtId="170" fontId="21" fillId="22" borderId="3" applyNumberFormat="0" applyAlignment="0" applyProtection="0"/>
    <xf numFmtId="170" fontId="22" fillId="22" borderId="3" applyNumberFormat="0" applyAlignment="0" applyProtection="0"/>
    <xf numFmtId="170" fontId="23" fillId="0" borderId="4" applyNumberFormat="0" applyFill="0" applyAlignment="0" applyProtection="0"/>
    <xf numFmtId="170" fontId="24" fillId="23" borderId="5" applyNumberFormat="0" applyAlignment="0" applyProtection="0"/>
    <xf numFmtId="170" fontId="25" fillId="23" borderId="5" applyNumberFormat="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20" borderId="0" applyNumberFormat="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9" fontId="5" fillId="0" borderId="0" applyFont="0" applyFill="0" applyBorder="0" applyAlignment="0" applyProtection="0"/>
    <xf numFmtId="170" fontId="26" fillId="0" borderId="0">
      <alignment horizontal="left" wrapText="1" indent="1"/>
    </xf>
    <xf numFmtId="170" fontId="27" fillId="5" borderId="0" applyNumberFormat="0" applyBorder="0" applyAlignment="0" applyProtection="0"/>
    <xf numFmtId="170" fontId="27" fillId="5" borderId="0" applyNumberFormat="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 fillId="0" borderId="0"/>
    <xf numFmtId="170" fontId="16" fillId="0" borderId="0"/>
    <xf numFmtId="170" fontId="28" fillId="0" borderId="0" applyNumberFormat="0" applyFill="0" applyBorder="0" applyAlignment="0" applyProtection="0"/>
    <xf numFmtId="170" fontId="27" fillId="5" borderId="0" applyNumberFormat="0" applyBorder="0" applyAlignment="0" applyProtection="0"/>
    <xf numFmtId="170" fontId="29" fillId="0" borderId="6" applyNumberFormat="0" applyFill="0" applyAlignment="0" applyProtection="0"/>
    <xf numFmtId="170" fontId="30" fillId="0" borderId="7" applyNumberFormat="0" applyFill="0" applyAlignment="0" applyProtection="0"/>
    <xf numFmtId="170" fontId="31" fillId="0" borderId="8" applyNumberFormat="0" applyFill="0" applyAlignment="0" applyProtection="0"/>
    <xf numFmtId="170" fontId="31" fillId="0" borderId="0" applyNumberFormat="0" applyFill="0" applyBorder="0" applyAlignment="0" applyProtection="0"/>
    <xf numFmtId="170" fontId="32" fillId="0" borderId="0" applyNumberFormat="0" applyFill="0" applyBorder="0" applyAlignment="0" applyProtection="0">
      <alignment vertical="top"/>
      <protection locked="0"/>
    </xf>
    <xf numFmtId="170" fontId="33" fillId="8" borderId="3" applyNumberFormat="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20" borderId="0" applyNumberFormat="0" applyBorder="0" applyAlignment="0" applyProtection="0"/>
    <xf numFmtId="170" fontId="34" fillId="22" borderId="9" applyNumberFormat="0" applyAlignment="0" applyProtection="0"/>
    <xf numFmtId="170" fontId="34" fillId="22" borderId="9" applyNumberFormat="0" applyAlignment="0" applyProtection="0"/>
    <xf numFmtId="170" fontId="22" fillId="22" borderId="3" applyNumberFormat="0" applyAlignment="0" applyProtection="0"/>
    <xf numFmtId="170" fontId="35" fillId="0" borderId="0">
      <alignment horizontal="right" vertical="top"/>
    </xf>
    <xf numFmtId="170" fontId="36" fillId="0" borderId="0">
      <alignment horizontal="justify" vertical="top" wrapText="1"/>
    </xf>
    <xf numFmtId="170" fontId="35" fillId="0" borderId="0">
      <alignment horizontal="left"/>
    </xf>
    <xf numFmtId="4" fontId="36" fillId="0" borderId="0">
      <alignment horizontal="right"/>
    </xf>
    <xf numFmtId="170" fontId="36" fillId="0" borderId="0">
      <alignment horizontal="right"/>
    </xf>
    <xf numFmtId="4" fontId="36" fillId="0" borderId="0">
      <alignment horizontal="right" wrapText="1"/>
    </xf>
    <xf numFmtId="170" fontId="36" fillId="0" borderId="0">
      <alignment horizontal="right"/>
    </xf>
    <xf numFmtId="4" fontId="36" fillId="0" borderId="0">
      <alignment horizontal="right"/>
    </xf>
    <xf numFmtId="170" fontId="37" fillId="0" borderId="4" applyNumberFormat="0" applyFill="0" applyAlignment="0" applyProtection="0"/>
    <xf numFmtId="170" fontId="20" fillId="4" borderId="0" applyNumberFormat="0" applyBorder="0" applyAlignment="0" applyProtection="0"/>
    <xf numFmtId="170" fontId="29" fillId="0" borderId="6" applyNumberFormat="0" applyFill="0" applyAlignment="0" applyProtection="0"/>
    <xf numFmtId="170" fontId="30" fillId="0" borderId="7" applyNumberFormat="0" applyFill="0" applyAlignment="0" applyProtection="0"/>
    <xf numFmtId="170" fontId="31" fillId="0" borderId="8" applyNumberFormat="0" applyFill="0" applyAlignment="0" applyProtection="0"/>
    <xf numFmtId="170" fontId="31" fillId="0" borderId="0" applyNumberFormat="0" applyFill="0" applyBorder="0" applyAlignment="0" applyProtection="0"/>
    <xf numFmtId="170" fontId="38" fillId="0" borderId="0" applyNumberFormat="0" applyFill="0" applyBorder="0" applyAlignment="0" applyProtection="0"/>
    <xf numFmtId="170" fontId="38" fillId="0" borderId="0" applyNumberFormat="0" applyFill="0" applyBorder="0" applyAlignment="0" applyProtection="0"/>
    <xf numFmtId="170" fontId="39" fillId="24" borderId="0" applyNumberFormat="0" applyBorder="0" applyAlignment="0" applyProtection="0"/>
    <xf numFmtId="170" fontId="40" fillId="24" borderId="0" applyNumberFormat="0" applyBorder="0" applyAlignment="0" applyProtection="0"/>
    <xf numFmtId="170" fontId="39" fillId="24" borderId="0" applyNumberFormat="0" applyBorder="0" applyAlignment="0" applyProtection="0"/>
    <xf numFmtId="170" fontId="5" fillId="0" borderId="0"/>
    <xf numFmtId="170" fontId="5" fillId="0" borderId="0"/>
    <xf numFmtId="170" fontId="41" fillId="0" borderId="0"/>
    <xf numFmtId="170" fontId="42" fillId="0" borderId="0"/>
    <xf numFmtId="170" fontId="5" fillId="0" borderId="0"/>
    <xf numFmtId="170" fontId="5" fillId="0" borderId="0"/>
    <xf numFmtId="170" fontId="41" fillId="0" borderId="0"/>
    <xf numFmtId="170" fontId="5" fillId="0" borderId="0"/>
    <xf numFmtId="170" fontId="5" fillId="0" borderId="0"/>
    <xf numFmtId="170" fontId="3" fillId="0" borderId="0"/>
    <xf numFmtId="170" fontId="5" fillId="0" borderId="0"/>
    <xf numFmtId="170" fontId="3" fillId="0" borderId="0"/>
    <xf numFmtId="170" fontId="5" fillId="0" borderId="0"/>
    <xf numFmtId="170" fontId="43" fillId="0" borderId="0"/>
    <xf numFmtId="170" fontId="44" fillId="0" borderId="0"/>
    <xf numFmtId="170" fontId="5" fillId="0" borderId="0"/>
    <xf numFmtId="170" fontId="5" fillId="0" borderId="0"/>
    <xf numFmtId="170" fontId="45" fillId="0" borderId="0"/>
    <xf numFmtId="170" fontId="16" fillId="0" borderId="0"/>
    <xf numFmtId="170" fontId="1" fillId="0" borderId="0"/>
    <xf numFmtId="170" fontId="5" fillId="0" borderId="0"/>
    <xf numFmtId="170" fontId="5" fillId="0" borderId="0"/>
    <xf numFmtId="170" fontId="5" fillId="0" borderId="0"/>
    <xf numFmtId="170" fontId="5" fillId="0" borderId="0"/>
    <xf numFmtId="170" fontId="1" fillId="0" borderId="0"/>
    <xf numFmtId="170" fontId="1" fillId="0" borderId="0"/>
    <xf numFmtId="170" fontId="3" fillId="0" borderId="0"/>
    <xf numFmtId="170" fontId="5" fillId="0" borderId="0"/>
    <xf numFmtId="170" fontId="5" fillId="0" borderId="0"/>
    <xf numFmtId="170" fontId="5" fillId="0" borderId="0"/>
    <xf numFmtId="170" fontId="5" fillId="0" borderId="0"/>
    <xf numFmtId="170" fontId="46" fillId="0" borderId="0"/>
    <xf numFmtId="170" fontId="5" fillId="0" borderId="0"/>
    <xf numFmtId="170" fontId="5" fillId="0" borderId="0"/>
    <xf numFmtId="170" fontId="3" fillId="0" borderId="0"/>
    <xf numFmtId="170" fontId="3"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 fillId="0" borderId="0"/>
    <xf numFmtId="170" fontId="3" fillId="0" borderId="0"/>
    <xf numFmtId="170" fontId="3" fillId="0" borderId="0"/>
    <xf numFmtId="170" fontId="5" fillId="0" borderId="0"/>
    <xf numFmtId="170" fontId="3" fillId="0" borderId="0"/>
    <xf numFmtId="170" fontId="3" fillId="0" borderId="0"/>
    <xf numFmtId="170" fontId="1" fillId="0" borderId="0"/>
    <xf numFmtId="170" fontId="1" fillId="0" borderId="0"/>
    <xf numFmtId="170" fontId="3" fillId="0" borderId="0"/>
    <xf numFmtId="170" fontId="1" fillId="0" borderId="0"/>
    <xf numFmtId="170" fontId="3"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44" fillId="0" borderId="0"/>
    <xf numFmtId="170" fontId="44" fillId="0" borderId="0"/>
    <xf numFmtId="170" fontId="44" fillId="0" borderId="0"/>
    <xf numFmtId="170" fontId="16" fillId="0" borderId="0"/>
    <xf numFmtId="170" fontId="5" fillId="0" borderId="0"/>
    <xf numFmtId="170" fontId="5" fillId="0" borderId="0"/>
    <xf numFmtId="170" fontId="5" fillId="0" borderId="0"/>
    <xf numFmtId="170" fontId="5" fillId="0" borderId="0"/>
    <xf numFmtId="170" fontId="5" fillId="0" borderId="0"/>
    <xf numFmtId="170" fontId="16" fillId="0" borderId="0"/>
    <xf numFmtId="170" fontId="5" fillId="0" borderId="0"/>
    <xf numFmtId="170" fontId="5" fillId="0" borderId="0"/>
    <xf numFmtId="170" fontId="47" fillId="0" borderId="0"/>
    <xf numFmtId="170" fontId="5" fillId="0" borderId="0"/>
    <xf numFmtId="4" fontId="4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 fillId="0" borderId="0"/>
    <xf numFmtId="170" fontId="5" fillId="0" borderId="0"/>
    <xf numFmtId="170" fontId="44" fillId="0" borderId="0"/>
    <xf numFmtId="170" fontId="5" fillId="0" borderId="0"/>
    <xf numFmtId="170" fontId="17" fillId="0" borderId="0"/>
    <xf numFmtId="170" fontId="48" fillId="0" borderId="0"/>
    <xf numFmtId="170" fontId="3" fillId="0" borderId="0"/>
    <xf numFmtId="170" fontId="5" fillId="0" borderId="0"/>
    <xf numFmtId="170" fontId="5" fillId="0" borderId="0"/>
    <xf numFmtId="170" fontId="5" fillId="0" borderId="0"/>
    <xf numFmtId="170" fontId="5" fillId="0" borderId="0"/>
    <xf numFmtId="170" fontId="49" fillId="0" borderId="0"/>
    <xf numFmtId="170" fontId="49" fillId="0" borderId="0"/>
    <xf numFmtId="170" fontId="49" fillId="0" borderId="0"/>
    <xf numFmtId="170" fontId="5" fillId="0" borderId="0"/>
    <xf numFmtId="170" fontId="5" fillId="0" borderId="0"/>
    <xf numFmtId="170" fontId="5" fillId="0" borderId="0"/>
    <xf numFmtId="3" fontId="50" fillId="0" borderId="0">
      <alignment horizontal="justify" vertical="top" wrapText="1"/>
    </xf>
    <xf numFmtId="3" fontId="51" fillId="0" borderId="0">
      <alignment horizontal="justify" vertical="justify"/>
    </xf>
    <xf numFmtId="3" fontId="51" fillId="0" borderId="0">
      <alignment horizontal="justify" vertical="justify"/>
    </xf>
    <xf numFmtId="4" fontId="52" fillId="0" borderId="0">
      <alignment horizontal="justify"/>
    </xf>
    <xf numFmtId="170" fontId="53" fillId="0" borderId="0"/>
    <xf numFmtId="170" fontId="1" fillId="0" borderId="0"/>
    <xf numFmtId="170" fontId="1" fillId="0" borderId="0"/>
    <xf numFmtId="170" fontId="5" fillId="0" borderId="0"/>
    <xf numFmtId="170" fontId="5" fillId="0" borderId="0"/>
    <xf numFmtId="170" fontId="1" fillId="0" borderId="0"/>
    <xf numFmtId="170" fontId="16"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 fillId="0" borderId="0"/>
    <xf numFmtId="170" fontId="1" fillId="0" borderId="0"/>
    <xf numFmtId="170" fontId="1" fillId="0" borderId="0"/>
    <xf numFmtId="170" fontId="1" fillId="0" borderId="0"/>
    <xf numFmtId="170" fontId="5" fillId="0" borderId="0"/>
    <xf numFmtId="170" fontId="1" fillId="0" borderId="0"/>
    <xf numFmtId="170" fontId="3" fillId="21" borderId="2" applyNumberFormat="0" applyFont="0" applyAlignment="0" applyProtection="0"/>
    <xf numFmtId="170" fontId="54" fillId="21" borderId="2" applyNumberFormat="0" applyFont="0" applyAlignment="0" applyProtection="0"/>
    <xf numFmtId="170" fontId="5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4" fillId="22" borderId="9" applyNumberForma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0" fontId="37" fillId="0" borderId="4" applyNumberFormat="0" applyFill="0" applyAlignment="0" applyProtection="0"/>
    <xf numFmtId="170" fontId="25" fillId="23" borderId="5" applyNumberFormat="0" applyAlignment="0" applyProtection="0"/>
    <xf numFmtId="170" fontId="57" fillId="0" borderId="0"/>
    <xf numFmtId="170" fontId="56" fillId="0" borderId="0" applyBorder="0"/>
    <xf numFmtId="170" fontId="56" fillId="0" borderId="0" applyBorder="0"/>
    <xf numFmtId="170" fontId="56" fillId="0" borderId="0"/>
    <xf numFmtId="170" fontId="56" fillId="0" borderId="0"/>
    <xf numFmtId="170" fontId="56" fillId="0" borderId="0"/>
    <xf numFmtId="170" fontId="3" fillId="0" borderId="0"/>
    <xf numFmtId="170" fontId="2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9" fillId="0" borderId="0" applyNumberFormat="0" applyFill="0" applyBorder="0" applyAlignment="0" applyProtection="0"/>
    <xf numFmtId="170" fontId="60" fillId="0" borderId="0" applyNumberFormat="0" applyFill="0" applyBorder="0" applyAlignment="0" applyProtection="0"/>
    <xf numFmtId="170" fontId="38" fillId="0" borderId="0" applyNumberFormat="0" applyFill="0" applyBorder="0" applyAlignment="0" applyProtection="0"/>
    <xf numFmtId="170" fontId="61" fillId="0" borderId="0" applyNumberFormat="0" applyFill="0" applyBorder="0" applyAlignment="0" applyProtection="0"/>
    <xf numFmtId="170" fontId="62" fillId="0" borderId="6" applyNumberFormat="0" applyFill="0" applyAlignment="0" applyProtection="0"/>
    <xf numFmtId="170" fontId="63" fillId="0" borderId="7" applyNumberFormat="0" applyFill="0" applyAlignment="0" applyProtection="0"/>
    <xf numFmtId="170" fontId="64" fillId="0" borderId="8" applyNumberFormat="0" applyFill="0" applyAlignment="0" applyProtection="0"/>
    <xf numFmtId="170" fontId="64" fillId="0" borderId="0" applyNumberFormat="0" applyFill="0" applyBorder="0" applyAlignment="0" applyProtection="0"/>
    <xf numFmtId="170" fontId="65" fillId="0" borderId="10" applyNumberFormat="0" applyFill="0" applyAlignment="0" applyProtection="0"/>
    <xf numFmtId="170" fontId="66" fillId="0" borderId="10" applyNumberFormat="0" applyFill="0" applyAlignment="0" applyProtection="0"/>
    <xf numFmtId="170" fontId="65" fillId="0" borderId="10" applyNumberFormat="0" applyFill="0" applyAlignment="0" applyProtection="0"/>
    <xf numFmtId="170" fontId="33" fillId="8" borderId="3" applyNumberFormat="0" applyAlignment="0" applyProtection="0"/>
    <xf numFmtId="170" fontId="67" fillId="4" borderId="0" applyNumberFormat="0" applyBorder="0" applyAlignment="0" applyProtection="0"/>
    <xf numFmtId="170" fontId="68" fillId="5" borderId="0" applyNumberFormat="0" applyBorder="0" applyAlignment="0" applyProtection="0"/>
    <xf numFmtId="171" fontId="3" fillId="0" borderId="0" applyFont="0" applyFill="0" applyBorder="0" applyAlignment="0" applyProtection="0"/>
    <xf numFmtId="170" fontId="58"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170" fontId="81" fillId="0" borderId="0">
      <alignment horizontal="left" vertical="top"/>
    </xf>
    <xf numFmtId="170" fontId="5" fillId="0" borderId="0"/>
    <xf numFmtId="49" fontId="46" fillId="0" borderId="0">
      <alignment horizontal="justify" vertical="justify" wrapText="1"/>
      <protection locked="0"/>
    </xf>
    <xf numFmtId="170" fontId="5" fillId="0" borderId="0"/>
    <xf numFmtId="170" fontId="41" fillId="0" borderId="0"/>
    <xf numFmtId="165" fontId="5" fillId="0" borderId="0" applyFont="0" applyFill="0" applyBorder="0" applyAlignment="0" applyProtection="0"/>
    <xf numFmtId="165" fontId="5" fillId="0" borderId="0" applyFont="0" applyFill="0" applyBorder="0" applyAlignment="0" applyProtection="0"/>
    <xf numFmtId="170" fontId="91" fillId="0" borderId="0"/>
    <xf numFmtId="170" fontId="5" fillId="0" borderId="0"/>
    <xf numFmtId="170" fontId="5" fillId="0" borderId="0"/>
    <xf numFmtId="170" fontId="91" fillId="0" borderId="0"/>
    <xf numFmtId="170" fontId="5" fillId="0" borderId="0"/>
    <xf numFmtId="170" fontId="56" fillId="0" borderId="0"/>
    <xf numFmtId="170" fontId="5" fillId="0" borderId="0"/>
    <xf numFmtId="170" fontId="5" fillId="0" borderId="0"/>
    <xf numFmtId="170" fontId="44" fillId="0" borderId="0"/>
    <xf numFmtId="170" fontId="134"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9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35" fillId="0" borderId="0">
      <alignment horizontal="right" vertical="top"/>
    </xf>
    <xf numFmtId="0" fontId="36" fillId="0" borderId="0">
      <alignment horizontal="justify" vertical="top" wrapText="1"/>
    </xf>
    <xf numFmtId="0" fontId="35" fillId="0" borderId="0">
      <alignment horizontal="left"/>
    </xf>
    <xf numFmtId="0" fontId="36" fillId="0" borderId="0">
      <alignment horizontal="right"/>
    </xf>
    <xf numFmtId="0" fontId="36" fillId="0" borderId="0">
      <alignment horizontal="right"/>
    </xf>
    <xf numFmtId="0" fontId="5" fillId="0" borderId="0"/>
    <xf numFmtId="0" fontId="1" fillId="0" borderId="0"/>
    <xf numFmtId="0" fontId="5" fillId="0" borderId="0"/>
    <xf numFmtId="0" fontId="5" fillId="0" borderId="0"/>
    <xf numFmtId="0" fontId="5" fillId="0" borderId="0"/>
    <xf numFmtId="0" fontId="5" fillId="0" borderId="0"/>
    <xf numFmtId="4" fontId="95" fillId="0" borderId="0">
      <alignment horizontal="justify" vertical="justify"/>
    </xf>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6" fillId="0" borderId="0"/>
    <xf numFmtId="0" fontId="56" fillId="0" borderId="0"/>
    <xf numFmtId="0" fontId="5" fillId="0" borderId="0"/>
  </cellStyleXfs>
  <cellXfs count="1691">
    <xf numFmtId="170" fontId="0" fillId="0" borderId="0" xfId="0"/>
    <xf numFmtId="170" fontId="5" fillId="0" borderId="0" xfId="2"/>
    <xf numFmtId="170" fontId="6" fillId="0" borderId="0" xfId="1" applyFont="1"/>
    <xf numFmtId="170" fontId="7" fillId="0" borderId="0" xfId="1" applyFont="1"/>
    <xf numFmtId="170" fontId="1" fillId="0" borderId="0" xfId="1" applyFont="1"/>
    <xf numFmtId="170" fontId="8" fillId="0" borderId="0" xfId="1" applyNumberFormat="1" applyFont="1" applyBorder="1" applyAlignment="1" applyProtection="1">
      <alignment horizontal="right" vertical="top" wrapText="1"/>
    </xf>
    <xf numFmtId="4" fontId="8" fillId="0" borderId="0" xfId="1" applyNumberFormat="1" applyFont="1" applyBorder="1" applyAlignment="1" applyProtection="1">
      <alignment horizontal="right" vertical="top" wrapText="1"/>
    </xf>
    <xf numFmtId="4" fontId="8" fillId="0" borderId="0" xfId="1" applyNumberFormat="1" applyFont="1" applyBorder="1" applyAlignment="1" applyProtection="1">
      <alignment horizontal="right" vertical="top"/>
    </xf>
    <xf numFmtId="4" fontId="9" fillId="0" borderId="0" xfId="1" applyNumberFormat="1" applyFont="1" applyBorder="1" applyAlignment="1" applyProtection="1">
      <alignment horizontal="right" vertical="top"/>
    </xf>
    <xf numFmtId="170" fontId="9" fillId="0" borderId="0" xfId="1" applyNumberFormat="1" applyFont="1" applyBorder="1" applyAlignment="1" applyProtection="1">
      <alignment horizontal="center" vertical="top" wrapText="1"/>
    </xf>
    <xf numFmtId="170" fontId="10" fillId="0" borderId="0" xfId="1" applyNumberFormat="1" applyFont="1" applyBorder="1" applyAlignment="1" applyProtection="1">
      <alignment horizontal="left" vertical="top" wrapText="1"/>
    </xf>
    <xf numFmtId="170" fontId="8" fillId="0" borderId="0" xfId="1" applyNumberFormat="1" applyFont="1" applyBorder="1" applyAlignment="1" applyProtection="1">
      <alignment horizontal="center" vertical="top" wrapText="1"/>
    </xf>
    <xf numFmtId="170" fontId="8" fillId="0" borderId="0" xfId="1" applyNumberFormat="1" applyFont="1" applyBorder="1" applyAlignment="1" applyProtection="1">
      <alignment horizontal="left" vertical="top" wrapText="1"/>
    </xf>
    <xf numFmtId="170" fontId="10" fillId="0" borderId="0" xfId="1" applyFont="1" applyAlignment="1">
      <alignment horizontal="center" vertical="top" wrapText="1"/>
    </xf>
    <xf numFmtId="170" fontId="10" fillId="0" borderId="0" xfId="1" applyFont="1" applyAlignment="1">
      <alignment vertical="top"/>
    </xf>
    <xf numFmtId="170" fontId="10" fillId="0" borderId="0" xfId="1" applyNumberFormat="1" applyFont="1" applyBorder="1" applyAlignment="1" applyProtection="1">
      <alignment horizontal="right" vertical="top" wrapText="1"/>
    </xf>
    <xf numFmtId="4" fontId="10" fillId="0" borderId="0" xfId="1" applyNumberFormat="1" applyFont="1" applyFill="1" applyBorder="1" applyAlignment="1" applyProtection="1">
      <alignment horizontal="right" vertical="top" wrapText="1"/>
    </xf>
    <xf numFmtId="4" fontId="10" fillId="0" borderId="0" xfId="1" applyNumberFormat="1" applyFont="1" applyBorder="1" applyAlignment="1" applyProtection="1">
      <alignment horizontal="right" vertical="top"/>
    </xf>
    <xf numFmtId="166" fontId="11" fillId="0" borderId="0" xfId="1" applyNumberFormat="1" applyFont="1"/>
    <xf numFmtId="166" fontId="10" fillId="0" borderId="0" xfId="1" applyNumberFormat="1" applyFont="1" applyBorder="1" applyAlignment="1" applyProtection="1">
      <alignment horizontal="right" vertical="top"/>
    </xf>
    <xf numFmtId="170" fontId="10" fillId="0" borderId="0" xfId="1" applyFont="1" applyFill="1" applyAlignment="1">
      <alignment horizontal="center" vertical="top" wrapText="1"/>
    </xf>
    <xf numFmtId="170" fontId="10" fillId="0" borderId="0" xfId="1" applyFont="1" applyFill="1" applyAlignment="1">
      <alignment vertical="top"/>
    </xf>
    <xf numFmtId="170" fontId="10" fillId="0" borderId="0" xfId="1" applyNumberFormat="1" applyFont="1" applyFill="1" applyBorder="1" applyAlignment="1" applyProtection="1">
      <alignment horizontal="right" vertical="top" wrapText="1"/>
    </xf>
    <xf numFmtId="4" fontId="10" fillId="0" borderId="0" xfId="1" applyNumberFormat="1" applyFont="1" applyFill="1" applyBorder="1" applyAlignment="1" applyProtection="1">
      <alignment horizontal="right" vertical="top"/>
    </xf>
    <xf numFmtId="166" fontId="11" fillId="0" borderId="0" xfId="1" applyNumberFormat="1" applyFont="1" applyFill="1"/>
    <xf numFmtId="170" fontId="10" fillId="0" borderId="0" xfId="1" applyNumberFormat="1" applyFont="1" applyFill="1" applyBorder="1" applyAlignment="1" applyProtection="1">
      <alignment horizontal="center" vertical="top"/>
    </xf>
    <xf numFmtId="166" fontId="11" fillId="0" borderId="0" xfId="1" applyNumberFormat="1" applyFont="1" applyFill="1" applyAlignment="1">
      <alignment horizontal="right"/>
    </xf>
    <xf numFmtId="170" fontId="10" fillId="0" borderId="0" xfId="1" applyNumberFormat="1" applyFont="1" applyFill="1" applyBorder="1" applyAlignment="1" applyProtection="1">
      <alignment horizontal="left" vertical="top"/>
    </xf>
    <xf numFmtId="170" fontId="10" fillId="0" borderId="0" xfId="1" applyNumberFormat="1" applyFont="1" applyFill="1" applyBorder="1" applyAlignment="1" applyProtection="1">
      <alignment horizontal="right" vertical="top"/>
    </xf>
    <xf numFmtId="166" fontId="10" fillId="0" borderId="0" xfId="1" applyNumberFormat="1" applyFont="1" applyFill="1" applyBorder="1" applyAlignment="1" applyProtection="1">
      <alignment horizontal="right" vertical="top"/>
    </xf>
    <xf numFmtId="170" fontId="10" fillId="0" borderId="0" xfId="1" applyNumberFormat="1" applyFont="1" applyBorder="1" applyAlignment="1" applyProtection="1">
      <alignment horizontal="center" vertical="top"/>
    </xf>
    <xf numFmtId="170" fontId="10" fillId="0" borderId="0" xfId="1" applyNumberFormat="1" applyFont="1" applyBorder="1" applyAlignment="1" applyProtection="1">
      <alignment horizontal="right" vertical="top"/>
    </xf>
    <xf numFmtId="170" fontId="8" fillId="0" borderId="0" xfId="1" applyNumberFormat="1" applyFont="1" applyBorder="1" applyAlignment="1" applyProtection="1">
      <alignment horizontal="center" vertical="top"/>
    </xf>
    <xf numFmtId="170" fontId="8" fillId="0" borderId="0" xfId="1" applyNumberFormat="1" applyFont="1" applyBorder="1" applyAlignment="1" applyProtection="1">
      <alignment horizontal="right" vertical="top"/>
    </xf>
    <xf numFmtId="170" fontId="8" fillId="0" borderId="0" xfId="1" applyNumberFormat="1" applyFont="1" applyBorder="1" applyAlignment="1" applyProtection="1">
      <alignment horizontal="left" vertical="top"/>
    </xf>
    <xf numFmtId="170" fontId="12" fillId="0" borderId="0" xfId="2" applyFont="1"/>
    <xf numFmtId="170" fontId="13" fillId="0" borderId="0" xfId="2" applyFont="1"/>
    <xf numFmtId="170" fontId="2" fillId="0" borderId="0" xfId="1" applyFont="1"/>
    <xf numFmtId="170" fontId="14" fillId="0" borderId="0" xfId="1" applyFont="1"/>
    <xf numFmtId="170" fontId="1" fillId="0" borderId="0" xfId="1" applyFont="1" applyAlignment="1">
      <alignment horizontal="center"/>
    </xf>
    <xf numFmtId="170" fontId="15" fillId="0" borderId="0" xfId="2" applyFont="1"/>
    <xf numFmtId="170" fontId="14" fillId="0" borderId="0" xfId="1" applyFont="1" applyAlignment="1">
      <alignment horizontal="left"/>
    </xf>
    <xf numFmtId="170" fontId="1" fillId="0" borderId="0" xfId="1" applyFont="1" applyAlignment="1">
      <alignment horizontal="left"/>
    </xf>
    <xf numFmtId="170" fontId="70" fillId="2" borderId="1" xfId="1" applyFont="1" applyFill="1" applyBorder="1" applyAlignment="1">
      <alignment horizontal="center" vertical="top"/>
    </xf>
    <xf numFmtId="4" fontId="70" fillId="2" borderId="1" xfId="1" applyNumberFormat="1" applyFont="1" applyFill="1" applyBorder="1" applyAlignment="1">
      <alignment vertical="top"/>
    </xf>
    <xf numFmtId="170" fontId="71" fillId="0" borderId="0" xfId="1" applyNumberFormat="1" applyFont="1" applyBorder="1" applyAlignment="1" applyProtection="1">
      <alignment horizontal="left" vertical="top"/>
    </xf>
    <xf numFmtId="166" fontId="72" fillId="2" borderId="1" xfId="1" applyNumberFormat="1" applyFont="1" applyFill="1" applyBorder="1" applyAlignment="1">
      <alignment vertical="top"/>
    </xf>
    <xf numFmtId="170" fontId="14" fillId="0" borderId="0" xfId="1" applyFont="1" applyAlignment="1">
      <alignment horizontal="center"/>
    </xf>
    <xf numFmtId="170" fontId="5" fillId="0" borderId="0" xfId="285"/>
    <xf numFmtId="170" fontId="5" fillId="0" borderId="0" xfId="285" applyBorder="1" applyAlignment="1">
      <alignment horizontal="center" vertical="top"/>
    </xf>
    <xf numFmtId="170" fontId="5" fillId="0" borderId="0" xfId="285" applyFont="1" applyBorder="1" applyAlignment="1">
      <alignment horizontal="justify" vertical="top" wrapText="1"/>
    </xf>
    <xf numFmtId="170" fontId="5" fillId="0" borderId="0" xfId="285" applyBorder="1" applyAlignment="1">
      <alignment horizontal="center"/>
    </xf>
    <xf numFmtId="2" fontId="5" fillId="0" borderId="0" xfId="285" applyNumberFormat="1" applyBorder="1" applyAlignment="1">
      <alignment horizontal="right"/>
    </xf>
    <xf numFmtId="170" fontId="5" fillId="0" borderId="0" xfId="285" applyBorder="1"/>
    <xf numFmtId="170" fontId="5" fillId="0" borderId="0" xfId="285" applyFont="1" applyBorder="1" applyAlignment="1">
      <alignment vertical="top"/>
    </xf>
    <xf numFmtId="170" fontId="5" fillId="0" borderId="0" xfId="285" applyFont="1" applyBorder="1" applyAlignment="1">
      <alignment horizontal="center" vertical="top"/>
    </xf>
    <xf numFmtId="170" fontId="5" fillId="0" borderId="0" xfId="285" applyFont="1" applyBorder="1" applyAlignment="1">
      <alignment vertical="top" wrapText="1"/>
    </xf>
    <xf numFmtId="170" fontId="75" fillId="0" borderId="0" xfId="285" applyFont="1" applyBorder="1" applyAlignment="1">
      <alignment vertical="top" wrapText="1"/>
    </xf>
    <xf numFmtId="170" fontId="76" fillId="0" borderId="0" xfId="285" applyFont="1" applyBorder="1" applyAlignment="1">
      <alignment vertical="top" wrapText="1"/>
    </xf>
    <xf numFmtId="170" fontId="77" fillId="0" borderId="0" xfId="285" applyFont="1" applyBorder="1" applyAlignment="1">
      <alignment vertical="top" wrapText="1"/>
    </xf>
    <xf numFmtId="170" fontId="5" fillId="0" borderId="0" xfId="285" applyAlignment="1">
      <alignment horizontal="center" vertical="top"/>
    </xf>
    <xf numFmtId="170" fontId="5" fillId="0" borderId="0" xfId="285" applyFont="1" applyAlignment="1">
      <alignment horizontal="justify" vertical="top" wrapText="1"/>
    </xf>
    <xf numFmtId="170" fontId="5" fillId="0" borderId="0" xfId="285" applyAlignment="1">
      <alignment horizontal="center"/>
    </xf>
    <xf numFmtId="2" fontId="5" fillId="0" borderId="0" xfId="285" applyNumberFormat="1" applyAlignment="1">
      <alignment horizontal="right"/>
    </xf>
    <xf numFmtId="170" fontId="13" fillId="0" borderId="19" xfId="285" applyFont="1" applyBorder="1" applyAlignment="1">
      <alignment horizontal="left" vertical="top"/>
    </xf>
    <xf numFmtId="170" fontId="78" fillId="0" borderId="20" xfId="285" applyFont="1" applyBorder="1" applyAlignment="1">
      <alignment vertical="center"/>
    </xf>
    <xf numFmtId="170" fontId="5" fillId="0" borderId="12" xfId="285" applyBorder="1" applyAlignment="1">
      <alignment horizontal="center"/>
    </xf>
    <xf numFmtId="2" fontId="5" fillId="0" borderId="12" xfId="285" applyNumberFormat="1" applyBorder="1" applyAlignment="1">
      <alignment horizontal="right"/>
    </xf>
    <xf numFmtId="170" fontId="5" fillId="0" borderId="12" xfId="285" applyBorder="1"/>
    <xf numFmtId="170" fontId="5" fillId="0" borderId="13" xfId="285" applyBorder="1"/>
    <xf numFmtId="170" fontId="13" fillId="0" borderId="21" xfId="285" applyFont="1" applyBorder="1" applyAlignment="1">
      <alignment horizontal="left" vertical="top"/>
    </xf>
    <xf numFmtId="170" fontId="5" fillId="0" borderId="0" xfId="285" applyFont="1" applyAlignment="1">
      <alignment vertical="center"/>
    </xf>
    <xf numFmtId="170" fontId="5" fillId="0" borderId="15" xfId="285" applyBorder="1"/>
    <xf numFmtId="170" fontId="13" fillId="0" borderId="22" xfId="285" applyFont="1" applyBorder="1" applyAlignment="1">
      <alignment horizontal="left" vertical="top"/>
    </xf>
    <xf numFmtId="170" fontId="5" fillId="0" borderId="16" xfId="285" applyFont="1" applyBorder="1" applyAlignment="1">
      <alignment horizontal="justify" vertical="top" wrapText="1"/>
    </xf>
    <xf numFmtId="170" fontId="5" fillId="0" borderId="17" xfId="285" applyBorder="1" applyAlignment="1">
      <alignment horizontal="center"/>
    </xf>
    <xf numFmtId="2" fontId="5" fillId="0" borderId="17" xfId="285" applyNumberFormat="1" applyBorder="1" applyAlignment="1">
      <alignment horizontal="right"/>
    </xf>
    <xf numFmtId="170" fontId="5" fillId="0" borderId="17" xfId="285" applyBorder="1"/>
    <xf numFmtId="170" fontId="5" fillId="0" borderId="18" xfId="285" applyBorder="1"/>
    <xf numFmtId="170" fontId="13" fillId="0" borderId="23" xfId="285" applyFont="1" applyBorder="1" applyAlignment="1">
      <alignment horizontal="left" vertical="top"/>
    </xf>
    <xf numFmtId="170" fontId="78" fillId="0" borderId="11" xfId="285" applyFont="1" applyBorder="1" applyAlignment="1">
      <alignment vertical="center" wrapText="1"/>
    </xf>
    <xf numFmtId="170" fontId="78" fillId="0" borderId="12" xfId="285" applyFont="1" applyBorder="1" applyAlignment="1">
      <alignment vertical="center" wrapText="1"/>
    </xf>
    <xf numFmtId="170" fontId="78" fillId="0" borderId="13" xfId="285" applyFont="1" applyBorder="1" applyAlignment="1">
      <alignment vertical="center" wrapText="1"/>
    </xf>
    <xf numFmtId="170" fontId="78" fillId="0" borderId="16" xfId="285" applyFont="1" applyBorder="1" applyAlignment="1">
      <alignment vertical="center" wrapText="1"/>
    </xf>
    <xf numFmtId="170" fontId="78" fillId="0" borderId="17" xfId="285" applyFont="1" applyBorder="1" applyAlignment="1">
      <alignment vertical="center" wrapText="1"/>
    </xf>
    <xf numFmtId="170" fontId="78" fillId="0" borderId="18" xfId="285" applyFont="1" applyBorder="1" applyAlignment="1">
      <alignment vertical="center" wrapText="1"/>
    </xf>
    <xf numFmtId="170" fontId="5" fillId="0" borderId="11" xfId="285" applyFont="1" applyFill="1" applyBorder="1" applyAlignment="1">
      <alignment vertical="center"/>
    </xf>
    <xf numFmtId="170" fontId="5" fillId="0" borderId="12" xfId="285" applyFont="1" applyFill="1" applyBorder="1" applyAlignment="1">
      <alignment vertical="center"/>
    </xf>
    <xf numFmtId="170" fontId="5" fillId="0" borderId="13" xfId="285" applyFont="1" applyFill="1" applyBorder="1" applyAlignment="1">
      <alignment vertical="center"/>
    </xf>
    <xf numFmtId="170" fontId="5" fillId="0" borderId="22" xfId="285" applyBorder="1" applyAlignment="1">
      <alignment horizontal="center" vertical="top"/>
    </xf>
    <xf numFmtId="170" fontId="5" fillId="0" borderId="16" xfId="285" applyFont="1" applyFill="1" applyBorder="1" applyAlignment="1">
      <alignment vertical="center"/>
    </xf>
    <xf numFmtId="170" fontId="5" fillId="0" borderId="17" xfId="285" applyFont="1" applyFill="1" applyBorder="1" applyAlignment="1">
      <alignment vertical="center"/>
    </xf>
    <xf numFmtId="170" fontId="5" fillId="0" borderId="18" xfId="285" applyFont="1" applyFill="1" applyBorder="1" applyAlignment="1">
      <alignment vertical="center"/>
    </xf>
    <xf numFmtId="170" fontId="13" fillId="0" borderId="24" xfId="285" applyFont="1" applyBorder="1" applyAlignment="1">
      <alignment horizontal="left" vertical="center"/>
    </xf>
    <xf numFmtId="170" fontId="78" fillId="0" borderId="25" xfId="285" applyFont="1" applyFill="1" applyBorder="1" applyAlignment="1">
      <alignment vertical="top"/>
    </xf>
    <xf numFmtId="170" fontId="5" fillId="0" borderId="26" xfId="285" applyFont="1" applyFill="1" applyBorder="1" applyAlignment="1">
      <alignment vertical="top"/>
    </xf>
    <xf numFmtId="2" fontId="5" fillId="0" borderId="26" xfId="285" applyNumberFormat="1" applyFill="1" applyBorder="1" applyAlignment="1">
      <alignment horizontal="right"/>
    </xf>
    <xf numFmtId="170" fontId="5" fillId="0" borderId="26" xfId="285" applyFill="1" applyBorder="1" applyAlignment="1"/>
    <xf numFmtId="170" fontId="5" fillId="0" borderId="27" xfId="285" applyFill="1" applyBorder="1" applyAlignment="1"/>
    <xf numFmtId="170" fontId="5" fillId="0" borderId="25" xfId="285" applyFont="1" applyFill="1" applyBorder="1" applyAlignment="1">
      <alignment horizontal="justify" vertical="top" wrapText="1"/>
    </xf>
    <xf numFmtId="170" fontId="5" fillId="0" borderId="26" xfId="285" applyBorder="1" applyAlignment="1">
      <alignment horizontal="center"/>
    </xf>
    <xf numFmtId="2" fontId="5" fillId="0" borderId="26" xfId="285" applyNumberFormat="1" applyBorder="1" applyAlignment="1">
      <alignment horizontal="right"/>
    </xf>
    <xf numFmtId="170" fontId="5" fillId="0" borderId="26" xfId="285" applyBorder="1"/>
    <xf numFmtId="170" fontId="5" fillId="0" borderId="27" xfId="285" applyBorder="1"/>
    <xf numFmtId="170" fontId="5" fillId="0" borderId="25" xfId="285" applyFont="1" applyBorder="1" applyAlignment="1">
      <alignment horizontal="justify" vertical="top" wrapText="1"/>
    </xf>
    <xf numFmtId="170" fontId="5" fillId="0" borderId="23" xfId="285" applyBorder="1" applyAlignment="1">
      <alignment horizontal="center" vertical="top"/>
    </xf>
    <xf numFmtId="170" fontId="5" fillId="0" borderId="11" xfId="285" applyFont="1" applyBorder="1" applyAlignment="1">
      <alignment horizontal="justify" vertical="top" wrapText="1"/>
    </xf>
    <xf numFmtId="170" fontId="13" fillId="0" borderId="21" xfId="285" applyFont="1" applyBorder="1" applyAlignment="1">
      <alignment horizontal="left"/>
    </xf>
    <xf numFmtId="170" fontId="5" fillId="0" borderId="21" xfId="285" applyBorder="1" applyAlignment="1">
      <alignment horizontal="center" vertical="top"/>
    </xf>
    <xf numFmtId="170" fontId="5" fillId="0" borderId="14" xfId="285" applyFont="1" applyBorder="1" applyAlignment="1">
      <alignment horizontal="justify" vertical="top" wrapText="1"/>
    </xf>
    <xf numFmtId="170" fontId="13" fillId="0" borderId="21" xfId="285" applyFont="1" applyFill="1" applyBorder="1" applyAlignment="1">
      <alignment horizontal="left" vertical="top"/>
    </xf>
    <xf numFmtId="2" fontId="5" fillId="0" borderId="0" xfId="285" applyNumberFormat="1" applyFill="1" applyBorder="1" applyAlignment="1">
      <alignment horizontal="right"/>
    </xf>
    <xf numFmtId="170" fontId="80" fillId="0" borderId="0" xfId="285" applyFont="1" applyFill="1"/>
    <xf numFmtId="170" fontId="5" fillId="0" borderId="0" xfId="285" applyFill="1" applyBorder="1" applyAlignment="1">
      <alignment horizontal="center"/>
    </xf>
    <xf numFmtId="170" fontId="13" fillId="0" borderId="22" xfId="285" applyFont="1" applyFill="1" applyBorder="1" applyAlignment="1">
      <alignment horizontal="left" vertical="top"/>
    </xf>
    <xf numFmtId="170" fontId="5" fillId="0" borderId="16" xfId="285" applyFont="1" applyFill="1" applyBorder="1" applyAlignment="1">
      <alignment horizontal="justify" vertical="top" wrapText="1"/>
    </xf>
    <xf numFmtId="170" fontId="5" fillId="0" borderId="17" xfId="285" applyFill="1" applyBorder="1" applyAlignment="1">
      <alignment horizontal="center"/>
    </xf>
    <xf numFmtId="2" fontId="5" fillId="0" borderId="17" xfId="285" applyNumberFormat="1" applyFill="1" applyBorder="1" applyAlignment="1">
      <alignment horizontal="right"/>
    </xf>
    <xf numFmtId="170" fontId="13" fillId="0" borderId="24" xfId="285" applyFont="1" applyFill="1" applyBorder="1" applyAlignment="1">
      <alignment horizontal="left" vertical="center"/>
    </xf>
    <xf numFmtId="170" fontId="13" fillId="0" borderId="21" xfId="285" applyFont="1" applyBorder="1" applyAlignment="1">
      <alignment vertical="top"/>
    </xf>
    <xf numFmtId="170" fontId="80" fillId="0" borderId="0" xfId="285" applyFont="1"/>
    <xf numFmtId="170" fontId="13" fillId="0" borderId="24" xfId="285" applyFont="1" applyBorder="1" applyAlignment="1">
      <alignment vertical="center"/>
    </xf>
    <xf numFmtId="170" fontId="13" fillId="0" borderId="0" xfId="285" applyFont="1" applyBorder="1" applyAlignment="1">
      <alignment vertical="top"/>
    </xf>
    <xf numFmtId="170" fontId="5" fillId="0" borderId="0" xfId="285" applyFont="1" applyFill="1" applyAlignment="1">
      <alignment horizontal="center"/>
    </xf>
    <xf numFmtId="2" fontId="5" fillId="0" borderId="0" xfId="285" applyNumberFormat="1" applyFont="1" applyFill="1" applyAlignment="1">
      <alignment horizontal="center"/>
    </xf>
    <xf numFmtId="166" fontId="5" fillId="0" borderId="0" xfId="285" applyNumberFormat="1" applyFont="1" applyFill="1"/>
    <xf numFmtId="4" fontId="5" fillId="0" borderId="0" xfId="285" applyNumberFormat="1" applyFont="1" applyFill="1" applyAlignment="1">
      <alignment horizontal="center"/>
    </xf>
    <xf numFmtId="166" fontId="5" fillId="0" borderId="1" xfId="285" applyNumberFormat="1" applyFont="1" applyFill="1" applyBorder="1"/>
    <xf numFmtId="170" fontId="5" fillId="0" borderId="0" xfId="285" applyFont="1" applyFill="1" applyAlignment="1">
      <alignment horizontal="center" vertical="top" wrapText="1"/>
    </xf>
    <xf numFmtId="4" fontId="5" fillId="0" borderId="0" xfId="285" applyNumberFormat="1" applyFont="1" applyFill="1" applyBorder="1" applyAlignment="1">
      <alignment horizontal="center"/>
    </xf>
    <xf numFmtId="4" fontId="5" fillId="2" borderId="0" xfId="285" applyNumberFormat="1" applyFont="1" applyFill="1" applyAlignment="1">
      <alignment horizontal="center"/>
    </xf>
    <xf numFmtId="170" fontId="5" fillId="0" borderId="0" xfId="357" applyFont="1" applyFill="1" applyAlignment="1">
      <alignment horizontal="justify" vertical="top" wrapText="1"/>
    </xf>
    <xf numFmtId="170" fontId="5" fillId="0" borderId="0" xfId="357" quotePrefix="1" applyFont="1" applyFill="1" applyAlignment="1">
      <alignment horizontal="justify" vertical="top" wrapText="1"/>
    </xf>
    <xf numFmtId="4" fontId="5" fillId="0" borderId="0" xfId="285" applyNumberFormat="1" applyFont="1" applyFill="1" applyAlignment="1">
      <alignment horizontal="center" wrapText="1"/>
    </xf>
    <xf numFmtId="170" fontId="78" fillId="2" borderId="0" xfId="357" applyFont="1" applyFill="1" applyAlignment="1">
      <alignment horizontal="justify" vertical="top" wrapText="1"/>
    </xf>
    <xf numFmtId="170" fontId="78" fillId="0" borderId="0" xfId="357" applyFont="1" applyFill="1" applyAlignment="1">
      <alignment horizontal="justify" vertical="top" wrapText="1"/>
    </xf>
    <xf numFmtId="2" fontId="5" fillId="0" borderId="0" xfId="357" applyNumberFormat="1" applyFont="1" applyFill="1" applyAlignment="1">
      <alignment horizontal="center" vertical="top" wrapText="1"/>
    </xf>
    <xf numFmtId="2" fontId="5" fillId="0" borderId="0" xfId="285" applyNumberFormat="1" applyFont="1" applyFill="1" applyAlignment="1">
      <alignment horizontal="center" wrapText="1"/>
    </xf>
    <xf numFmtId="4" fontId="5" fillId="0" borderId="0" xfId="358" applyNumberFormat="1" applyFont="1" applyAlignment="1">
      <alignment horizontal="center"/>
    </xf>
    <xf numFmtId="170" fontId="5" fillId="0" borderId="0" xfId="358" applyFont="1" applyFill="1" applyAlignment="1">
      <alignment horizontal="justify" vertical="top" wrapText="1"/>
    </xf>
    <xf numFmtId="49" fontId="5" fillId="0" borderId="0" xfId="359" applyFont="1" applyFill="1" applyAlignment="1" applyProtection="1">
      <alignment horizontal="justify" vertical="top" wrapText="1"/>
    </xf>
    <xf numFmtId="49" fontId="5" fillId="0" borderId="0" xfId="359" applyFont="1" applyFill="1" applyAlignment="1" applyProtection="1">
      <alignment horizontal="center"/>
    </xf>
    <xf numFmtId="170" fontId="5" fillId="0" borderId="0" xfId="360" applyNumberFormat="1" applyFont="1" applyFill="1" applyAlignment="1">
      <alignment horizontal="justify" vertical="top" wrapText="1"/>
    </xf>
    <xf numFmtId="170" fontId="5" fillId="0" borderId="0" xfId="360" applyNumberFormat="1" applyFont="1" applyFill="1" applyBorder="1" applyAlignment="1">
      <alignment horizontal="justify" vertical="top" wrapText="1"/>
    </xf>
    <xf numFmtId="4" fontId="5" fillId="0" borderId="0" xfId="299" applyNumberFormat="1" applyFont="1" applyFill="1" applyAlignment="1">
      <alignment horizontal="center"/>
    </xf>
    <xf numFmtId="4" fontId="5" fillId="0" borderId="0" xfId="299" quotePrefix="1" applyNumberFormat="1" applyFont="1" applyFill="1" applyAlignment="1">
      <alignment horizontal="center"/>
    </xf>
    <xf numFmtId="170" fontId="5" fillId="0" borderId="0" xfId="360" applyFont="1" applyFill="1" applyBorder="1" applyAlignment="1">
      <alignment vertical="top" wrapText="1"/>
    </xf>
    <xf numFmtId="170" fontId="5" fillId="0" borderId="0" xfId="299" applyFont="1" applyFill="1" applyAlignment="1">
      <alignment horizontal="center"/>
    </xf>
    <xf numFmtId="170" fontId="13" fillId="0" borderId="12" xfId="358" applyFont="1" applyFill="1" applyBorder="1" applyAlignment="1">
      <alignment horizontal="center" vertical="center"/>
    </xf>
    <xf numFmtId="166" fontId="5" fillId="0" borderId="20" xfId="358" applyNumberFormat="1" applyFont="1" applyFill="1" applyBorder="1" applyAlignment="1">
      <alignment horizontal="right" vertical="center"/>
    </xf>
    <xf numFmtId="170" fontId="5" fillId="0" borderId="28" xfId="358" applyFont="1" applyFill="1" applyBorder="1"/>
    <xf numFmtId="170" fontId="5" fillId="0" borderId="0" xfId="358" applyFont="1"/>
    <xf numFmtId="49" fontId="5" fillId="2" borderId="0" xfId="358" applyNumberFormat="1" applyFont="1" applyFill="1" applyAlignment="1">
      <alignment horizontal="center" vertical="top"/>
    </xf>
    <xf numFmtId="49" fontId="78" fillId="0" borderId="0" xfId="361" applyNumberFormat="1" applyFont="1" applyAlignment="1"/>
    <xf numFmtId="4" fontId="5" fillId="0" borderId="0" xfId="362" applyNumberFormat="1" applyFont="1" applyFill="1" applyBorder="1" applyAlignment="1">
      <alignment horizontal="right" vertical="top" wrapText="1"/>
    </xf>
    <xf numFmtId="173" fontId="5" fillId="0" borderId="0" xfId="307" applyNumberFormat="1" applyFont="1" applyFill="1" applyAlignment="1">
      <alignment horizontal="left" vertical="top" wrapText="1"/>
    </xf>
    <xf numFmtId="173" fontId="5" fillId="0" borderId="45" xfId="307" applyNumberFormat="1" applyFont="1" applyFill="1" applyBorder="1" applyAlignment="1">
      <alignment horizontal="left" vertical="top" wrapText="1"/>
    </xf>
    <xf numFmtId="170" fontId="5" fillId="25" borderId="0" xfId="358" applyFont="1" applyFill="1"/>
    <xf numFmtId="170" fontId="85" fillId="0" borderId="0" xfId="358" applyFont="1" applyAlignment="1">
      <alignment vertical="top"/>
    </xf>
    <xf numFmtId="4" fontId="87" fillId="0" borderId="20" xfId="358" applyNumberFormat="1" applyFont="1" applyFill="1" applyBorder="1" applyAlignment="1">
      <alignment horizontal="center" vertical="center" wrapText="1"/>
    </xf>
    <xf numFmtId="4" fontId="87" fillId="0" borderId="28" xfId="358" applyNumberFormat="1" applyFont="1" applyFill="1" applyBorder="1" applyAlignment="1">
      <alignment horizontal="center" vertical="center"/>
    </xf>
    <xf numFmtId="170" fontId="88" fillId="0" borderId="0" xfId="358" applyFont="1"/>
    <xf numFmtId="4" fontId="87" fillId="0" borderId="0" xfId="358" applyNumberFormat="1" applyFont="1" applyFill="1" applyBorder="1" applyAlignment="1">
      <alignment wrapText="1"/>
    </xf>
    <xf numFmtId="4" fontId="87" fillId="0" borderId="0" xfId="358" applyNumberFormat="1" applyFont="1" applyFill="1" applyBorder="1" applyAlignment="1">
      <alignment vertical="center"/>
    </xf>
    <xf numFmtId="170" fontId="5" fillId="0" borderId="0" xfId="358" applyAlignment="1">
      <alignment horizontal="center"/>
    </xf>
    <xf numFmtId="4" fontId="5" fillId="0" borderId="0" xfId="358" applyNumberFormat="1" applyFont="1" applyFill="1" applyAlignment="1"/>
    <xf numFmtId="4" fontId="5" fillId="0" borderId="0" xfId="358" applyNumberFormat="1" applyFont="1" applyFill="1"/>
    <xf numFmtId="170" fontId="5" fillId="0" borderId="0" xfId="358" applyFont="1" applyFill="1" applyBorder="1"/>
    <xf numFmtId="4" fontId="5" fillId="0" borderId="0" xfId="358" applyNumberFormat="1" applyFont="1" applyFill="1" applyBorder="1" applyAlignment="1"/>
    <xf numFmtId="170" fontId="88" fillId="0" borderId="0" xfId="358" applyFont="1" applyFill="1"/>
    <xf numFmtId="170" fontId="5" fillId="0" borderId="0" xfId="364" applyFont="1" applyFill="1" applyAlignment="1">
      <alignment horizontal="center"/>
    </xf>
    <xf numFmtId="4" fontId="5" fillId="0" borderId="0" xfId="364" applyNumberFormat="1" applyFont="1" applyFill="1" applyAlignment="1"/>
    <xf numFmtId="4" fontId="5" fillId="0" borderId="0" xfId="364" applyNumberFormat="1" applyFont="1" applyFill="1"/>
    <xf numFmtId="170" fontId="5" fillId="0" borderId="0" xfId="358" applyFill="1"/>
    <xf numFmtId="49" fontId="5" fillId="0" borderId="0" xfId="364" applyNumberFormat="1" applyFont="1" applyFill="1" applyAlignment="1">
      <alignment horizontal="center" vertical="top"/>
    </xf>
    <xf numFmtId="170" fontId="5" fillId="0" borderId="0" xfId="358" applyFont="1" applyFill="1" applyAlignment="1">
      <alignment horizontal="left" vertical="top" wrapText="1"/>
    </xf>
    <xf numFmtId="170" fontId="5" fillId="0" borderId="0" xfId="358" applyFont="1" applyFill="1" applyAlignment="1">
      <alignment horizontal="center" vertical="center" wrapText="1"/>
    </xf>
    <xf numFmtId="170" fontId="5" fillId="27" borderId="0" xfId="358" applyFill="1"/>
    <xf numFmtId="49" fontId="43" fillId="0" borderId="0" xfId="358" applyNumberFormat="1" applyFont="1" applyFill="1" applyAlignment="1">
      <alignment vertical="center"/>
    </xf>
    <xf numFmtId="49" fontId="43" fillId="0" borderId="0" xfId="358" applyNumberFormat="1" applyFont="1" applyFill="1" applyAlignment="1">
      <alignment horizontal="center" vertical="center"/>
    </xf>
    <xf numFmtId="49" fontId="74" fillId="0" borderId="0" xfId="358" applyNumberFormat="1" applyFont="1" applyFill="1" applyAlignment="1">
      <alignment vertical="center"/>
    </xf>
    <xf numFmtId="170" fontId="5" fillId="0" borderId="0" xfId="364" applyFont="1" applyFill="1" applyBorder="1" applyAlignment="1">
      <alignment horizontal="left" vertical="top" wrapText="1"/>
    </xf>
    <xf numFmtId="170" fontId="78" fillId="0" borderId="0" xfId="364" applyFont="1" applyFill="1" applyBorder="1" applyAlignment="1">
      <alignment horizontal="center" vertical="center"/>
    </xf>
    <xf numFmtId="4" fontId="5" fillId="0" borderId="0" xfId="364" applyNumberFormat="1" applyFont="1" applyFill="1" applyBorder="1" applyAlignment="1"/>
    <xf numFmtId="4" fontId="5" fillId="0" borderId="0" xfId="364" applyNumberFormat="1" applyFont="1" applyFill="1" applyBorder="1"/>
    <xf numFmtId="170" fontId="5" fillId="0" borderId="0" xfId="358" applyNumberFormat="1" applyFont="1" applyFill="1" applyAlignment="1">
      <alignment horizontal="left" vertical="top" wrapText="1"/>
    </xf>
    <xf numFmtId="170" fontId="78" fillId="0" borderId="0" xfId="364" applyFont="1" applyFill="1" applyBorder="1" applyAlignment="1">
      <alignment horizontal="left" vertical="top" wrapText="1"/>
    </xf>
    <xf numFmtId="170" fontId="78" fillId="0" borderId="0" xfId="364" applyFont="1" applyFill="1" applyBorder="1" applyAlignment="1">
      <alignment horizontal="center"/>
    </xf>
    <xf numFmtId="2" fontId="5" fillId="0" borderId="0" xfId="358" applyNumberFormat="1" applyFont="1" applyFill="1" applyAlignment="1">
      <alignment horizontal="center" wrapText="1"/>
    </xf>
    <xf numFmtId="170" fontId="5" fillId="0" borderId="0" xfId="358" applyFont="1" applyFill="1" applyAlignment="1">
      <alignment horizontal="center" wrapText="1"/>
    </xf>
    <xf numFmtId="170" fontId="5" fillId="0" borderId="0" xfId="358" applyFont="1" applyFill="1" applyBorder="1" applyAlignment="1">
      <alignment vertical="top" wrapText="1"/>
    </xf>
    <xf numFmtId="170" fontId="5" fillId="0" borderId="0" xfId="358" quotePrefix="1" applyFont="1" applyFill="1" applyAlignment="1">
      <alignment horizontal="left" vertical="top" wrapText="1"/>
    </xf>
    <xf numFmtId="170" fontId="90" fillId="0" borderId="0" xfId="364" applyFont="1" applyFill="1"/>
    <xf numFmtId="170" fontId="78" fillId="0" borderId="0" xfId="358" applyFont="1" applyFill="1" applyAlignment="1">
      <alignment horizontal="left" vertical="top" wrapText="1"/>
    </xf>
    <xf numFmtId="170" fontId="43" fillId="0" borderId="0" xfId="358" applyFont="1" applyFill="1" applyBorder="1" applyAlignment="1">
      <alignment vertical="top" wrapText="1"/>
    </xf>
    <xf numFmtId="170" fontId="43" fillId="0" borderId="0" xfId="358" applyFont="1" applyFill="1" applyBorder="1" applyAlignment="1">
      <alignment horizontal="right"/>
    </xf>
    <xf numFmtId="4" fontId="43" fillId="0" borderId="0" xfId="358" applyNumberFormat="1" applyFont="1" applyFill="1" applyBorder="1" applyAlignment="1">
      <alignment horizontal="right"/>
    </xf>
    <xf numFmtId="170" fontId="43" fillId="0" borderId="0" xfId="358" applyFont="1" applyFill="1" applyBorder="1"/>
    <xf numFmtId="170" fontId="3" fillId="0" borderId="0" xfId="358" applyFont="1" applyFill="1" applyBorder="1"/>
    <xf numFmtId="4" fontId="3" fillId="0" borderId="0" xfId="358" applyNumberFormat="1" applyFont="1" applyFill="1" applyBorder="1" applyAlignment="1">
      <alignment horizontal="right"/>
    </xf>
    <xf numFmtId="170" fontId="5" fillId="0" borderId="0" xfId="358" applyFont="1" applyFill="1" applyBorder="1" applyAlignment="1">
      <alignment wrapText="1"/>
    </xf>
    <xf numFmtId="170" fontId="5" fillId="0" borderId="0" xfId="358" applyFont="1" applyFill="1" applyAlignment="1">
      <alignment horizontal="justify"/>
    </xf>
    <xf numFmtId="170" fontId="43" fillId="0" borderId="0" xfId="358" applyFont="1" applyFill="1" applyAlignment="1">
      <alignment horizontal="right"/>
    </xf>
    <xf numFmtId="4" fontId="43" fillId="0" borderId="0" xfId="358" applyNumberFormat="1" applyFont="1" applyFill="1" applyAlignment="1">
      <alignment horizontal="right"/>
    </xf>
    <xf numFmtId="170" fontId="3" fillId="0" borderId="0" xfId="358" applyFont="1" applyFill="1"/>
    <xf numFmtId="170" fontId="74" fillId="0" borderId="0" xfId="358" applyFont="1" applyFill="1" applyBorder="1" applyAlignment="1">
      <alignment vertical="top" wrapText="1"/>
    </xf>
    <xf numFmtId="170" fontId="74" fillId="0" borderId="0" xfId="358" applyFont="1" applyFill="1" applyBorder="1" applyAlignment="1">
      <alignment horizontal="right"/>
    </xf>
    <xf numFmtId="176" fontId="74" fillId="0" borderId="0" xfId="358" applyNumberFormat="1" applyFont="1" applyFill="1" applyBorder="1" applyAlignment="1">
      <alignment horizontal="right"/>
    </xf>
    <xf numFmtId="4" fontId="74" fillId="0" borderId="0" xfId="358" applyNumberFormat="1" applyFont="1" applyFill="1" applyBorder="1" applyAlignment="1">
      <alignment horizontal="right"/>
    </xf>
    <xf numFmtId="1" fontId="3" fillId="0" borderId="0" xfId="358" applyNumberFormat="1" applyFont="1" applyFill="1" applyAlignment="1">
      <alignment horizontal="center" vertical="top"/>
    </xf>
    <xf numFmtId="170" fontId="43" fillId="0" borderId="0" xfId="358" applyFont="1" applyFill="1" applyAlignment="1">
      <alignment vertical="top" wrapText="1"/>
    </xf>
    <xf numFmtId="4" fontId="3" fillId="0" borderId="0" xfId="358" applyNumberFormat="1" applyFont="1" applyFill="1" applyAlignment="1">
      <alignment horizontal="right"/>
    </xf>
    <xf numFmtId="170" fontId="5" fillId="0" borderId="0" xfId="358" applyFont="1" applyFill="1"/>
    <xf numFmtId="170" fontId="43" fillId="0" borderId="0" xfId="358" applyFont="1" applyFill="1" applyBorder="1" applyAlignment="1">
      <alignment horizontal="left" vertical="top" wrapText="1"/>
    </xf>
    <xf numFmtId="170" fontId="94" fillId="0" borderId="0" xfId="358" applyFont="1" applyFill="1"/>
    <xf numFmtId="175" fontId="3" fillId="0" borderId="0" xfId="358" applyNumberFormat="1" applyFont="1" applyFill="1"/>
    <xf numFmtId="170" fontId="5" fillId="0" borderId="0" xfId="358" applyFont="1" applyFill="1" applyAlignment="1">
      <alignment wrapText="1"/>
    </xf>
    <xf numFmtId="170" fontId="43" fillId="0" borderId="0" xfId="358" applyFont="1" applyFill="1"/>
    <xf numFmtId="170" fontId="43" fillId="0" borderId="0" xfId="358" applyFont="1" applyFill="1" applyAlignment="1">
      <alignment wrapText="1"/>
    </xf>
    <xf numFmtId="170" fontId="95" fillId="0" borderId="0" xfId="358" applyFont="1" applyFill="1" applyAlignment="1">
      <alignment horizontal="left" vertical="top" wrapText="1"/>
    </xf>
    <xf numFmtId="170" fontId="96" fillId="0" borderId="0" xfId="358" applyFont="1" applyFill="1" applyAlignment="1">
      <alignment horizontal="left" vertical="top" wrapText="1"/>
    </xf>
    <xf numFmtId="4" fontId="5" fillId="0" borderId="0" xfId="364" applyNumberFormat="1" applyFont="1" applyFill="1" applyAlignment="1">
      <alignment vertical="center"/>
    </xf>
    <xf numFmtId="49" fontId="43" fillId="0" borderId="0" xfId="358" applyNumberFormat="1" applyFont="1" applyFill="1" applyAlignment="1">
      <alignment horizontal="center"/>
    </xf>
    <xf numFmtId="49" fontId="44" fillId="0" borderId="0" xfId="358" applyNumberFormat="1" applyFont="1" applyFill="1" applyAlignment="1">
      <alignment vertical="center"/>
    </xf>
    <xf numFmtId="170" fontId="43" fillId="0" borderId="0" xfId="358" applyFont="1" applyFill="1" applyAlignment="1">
      <alignment horizontal="justify" vertical="top" wrapText="1"/>
    </xf>
    <xf numFmtId="170" fontId="43" fillId="0" borderId="0" xfId="358" applyFont="1" applyFill="1" applyAlignment="1">
      <alignment horizontal="center"/>
    </xf>
    <xf numFmtId="2" fontId="43" fillId="0" borderId="0" xfId="358" applyNumberFormat="1" applyFont="1" applyFill="1" applyAlignment="1">
      <alignment horizontal="right"/>
    </xf>
    <xf numFmtId="4" fontId="43" fillId="0" borderId="0" xfId="358" applyNumberFormat="1" applyFont="1" applyFill="1"/>
    <xf numFmtId="49" fontId="5" fillId="0" borderId="0" xfId="358" applyNumberFormat="1" applyFont="1" applyFill="1" applyBorder="1" applyAlignment="1">
      <alignment vertical="center" wrapText="1"/>
    </xf>
    <xf numFmtId="49" fontId="44" fillId="0" borderId="0" xfId="358" quotePrefix="1" applyNumberFormat="1" applyFont="1" applyFill="1" applyAlignment="1">
      <alignment vertical="center"/>
    </xf>
    <xf numFmtId="170" fontId="5" fillId="0" borderId="0" xfId="358" applyFill="1" applyBorder="1" applyAlignment="1">
      <alignment horizontal="right"/>
    </xf>
    <xf numFmtId="4" fontId="5" fillId="0" borderId="20" xfId="364" applyNumberFormat="1" applyFont="1" applyFill="1" applyBorder="1"/>
    <xf numFmtId="170" fontId="5" fillId="0" borderId="0" xfId="358" applyFont="1" applyFill="1" applyBorder="1" applyAlignment="1">
      <alignment horizontal="center" vertical="center"/>
    </xf>
    <xf numFmtId="170" fontId="5" fillId="0" borderId="0" xfId="358" applyFont="1" applyFill="1" applyBorder="1" applyAlignment="1">
      <alignment horizontal="center"/>
    </xf>
    <xf numFmtId="49" fontId="3" fillId="0" borderId="0" xfId="196" applyNumberFormat="1" applyFont="1" applyFill="1" applyAlignment="1">
      <alignment horizontal="justify" vertical="center"/>
    </xf>
    <xf numFmtId="170" fontId="3" fillId="0" borderId="0" xfId="196" applyNumberFormat="1" applyFont="1" applyFill="1" applyAlignment="1">
      <alignment horizontal="justify" vertical="center"/>
    </xf>
    <xf numFmtId="170" fontId="78" fillId="0" borderId="0" xfId="358" applyNumberFormat="1" applyFont="1" applyFill="1" applyAlignment="1">
      <alignment horizontal="left" vertical="top" wrapText="1"/>
    </xf>
    <xf numFmtId="4" fontId="5" fillId="0" borderId="0" xfId="358" applyNumberFormat="1" applyFont="1" applyFill="1" applyAlignment="1">
      <alignment vertical="center"/>
    </xf>
    <xf numFmtId="49" fontId="3" fillId="0" borderId="0" xfId="365" applyNumberFormat="1" applyFont="1" applyFill="1" applyAlignment="1">
      <alignment horizontal="justify" vertical="center"/>
    </xf>
    <xf numFmtId="176" fontId="43" fillId="0" borderId="0" xfId="358" applyNumberFormat="1" applyFont="1" applyFill="1" applyAlignment="1">
      <alignment horizontal="right"/>
    </xf>
    <xf numFmtId="173" fontId="43" fillId="0" borderId="0" xfId="358" applyNumberFormat="1" applyFont="1" applyFill="1" applyAlignment="1">
      <alignment horizontal="right"/>
    </xf>
    <xf numFmtId="170" fontId="5" fillId="0" borderId="0" xfId="358" applyFont="1" applyFill="1" applyAlignment="1">
      <alignment horizontal="justify" vertical="center"/>
    </xf>
    <xf numFmtId="170" fontId="90" fillId="0" borderId="0" xfId="364" applyFont="1" applyFill="1" applyBorder="1" applyAlignment="1">
      <alignment vertical="center"/>
    </xf>
    <xf numFmtId="170" fontId="5" fillId="0" borderId="0" xfId="358" applyFont="1" applyFill="1" applyBorder="1" applyAlignment="1">
      <alignment horizontal="center" vertical="center" wrapText="1"/>
    </xf>
    <xf numFmtId="4" fontId="90" fillId="0" borderId="0" xfId="364" applyNumberFormat="1" applyFont="1" applyFill="1" applyBorder="1"/>
    <xf numFmtId="1" fontId="78" fillId="0" borderId="0" xfId="364" applyNumberFormat="1" applyFont="1" applyFill="1" applyBorder="1" applyAlignment="1">
      <alignment horizontal="center" vertical="top"/>
    </xf>
    <xf numFmtId="170" fontId="5" fillId="0" borderId="0" xfId="364" applyFont="1" applyFill="1" applyBorder="1" applyAlignment="1">
      <alignment vertical="top" wrapText="1"/>
    </xf>
    <xf numFmtId="170" fontId="5" fillId="0" borderId="0" xfId="364" applyFont="1" applyFill="1" applyBorder="1" applyAlignment="1">
      <alignment horizontal="right" wrapText="1"/>
    </xf>
    <xf numFmtId="1" fontId="5" fillId="0" borderId="0" xfId="358" quotePrefix="1" applyNumberFormat="1" applyFont="1" applyFill="1" applyAlignment="1">
      <alignment horizontal="center" vertical="top" wrapText="1"/>
    </xf>
    <xf numFmtId="170" fontId="52" fillId="0" borderId="0" xfId="358" applyFont="1" applyFill="1" applyBorder="1" applyAlignment="1">
      <alignment horizontal="left" vertical="center" wrapText="1"/>
    </xf>
    <xf numFmtId="170" fontId="78" fillId="0" borderId="30" xfId="364" applyFont="1" applyFill="1" applyBorder="1"/>
    <xf numFmtId="170" fontId="78" fillId="0" borderId="30" xfId="364" applyFont="1" applyFill="1" applyBorder="1" applyAlignment="1">
      <alignment horizontal="center" vertical="center"/>
    </xf>
    <xf numFmtId="4" fontId="5" fillId="0" borderId="30" xfId="364" applyNumberFormat="1" applyFont="1" applyFill="1" applyBorder="1" applyAlignment="1"/>
    <xf numFmtId="4" fontId="5" fillId="0" borderId="30" xfId="364" applyNumberFormat="1" applyFont="1" applyFill="1" applyBorder="1"/>
    <xf numFmtId="170" fontId="78" fillId="0" borderId="0" xfId="364" applyFont="1" applyFill="1" applyBorder="1"/>
    <xf numFmtId="170" fontId="5" fillId="0" borderId="0" xfId="358"/>
    <xf numFmtId="4" fontId="5" fillId="0" borderId="0" xfId="367" applyNumberFormat="1" applyFont="1" applyFill="1" applyAlignment="1"/>
    <xf numFmtId="4" fontId="5" fillId="0" borderId="0" xfId="367" applyNumberFormat="1" applyFont="1" applyFill="1"/>
    <xf numFmtId="4" fontId="5" fillId="0" borderId="0" xfId="368" applyNumberFormat="1" applyFont="1" applyFill="1"/>
    <xf numFmtId="4" fontId="78" fillId="0" borderId="0" xfId="366" applyNumberFormat="1" applyFont="1" applyFill="1" applyAlignment="1"/>
    <xf numFmtId="4" fontId="78" fillId="0" borderId="0" xfId="366" applyNumberFormat="1" applyFont="1" applyFill="1" applyAlignment="1">
      <alignment horizontal="right" vertical="center"/>
    </xf>
    <xf numFmtId="4" fontId="5" fillId="0" borderId="30" xfId="367" applyNumberFormat="1" applyFont="1" applyFill="1" applyBorder="1" applyAlignment="1"/>
    <xf numFmtId="4" fontId="78" fillId="0" borderId="30" xfId="367" applyNumberFormat="1" applyFont="1" applyFill="1" applyBorder="1" applyAlignment="1">
      <alignment horizontal="right" vertical="center"/>
    </xf>
    <xf numFmtId="4" fontId="90" fillId="0" borderId="1" xfId="367" applyNumberFormat="1" applyFont="1" applyFill="1" applyBorder="1" applyAlignment="1"/>
    <xf numFmtId="4" fontId="90" fillId="0" borderId="1" xfId="367" applyNumberFormat="1" applyFont="1" applyFill="1" applyBorder="1" applyAlignment="1">
      <alignment horizontal="right" vertical="center"/>
    </xf>
    <xf numFmtId="4" fontId="90" fillId="0" borderId="0" xfId="366" applyNumberFormat="1" applyFont="1" applyFill="1" applyBorder="1" applyAlignment="1"/>
    <xf numFmtId="4" fontId="90" fillId="0" borderId="0" xfId="366" applyNumberFormat="1" applyFont="1" applyFill="1" applyBorder="1" applyAlignment="1">
      <alignment horizontal="right" vertical="center"/>
    </xf>
    <xf numFmtId="4" fontId="41" fillId="0" borderId="0" xfId="366" applyNumberFormat="1" applyFont="1" applyFill="1" applyBorder="1" applyAlignment="1">
      <alignment horizontal="right" vertical="center"/>
    </xf>
    <xf numFmtId="4" fontId="78" fillId="0" borderId="0" xfId="366" applyNumberFormat="1" applyFont="1" applyFill="1" applyBorder="1" applyAlignment="1"/>
    <xf numFmtId="4" fontId="5" fillId="0" borderId="0" xfId="366" applyNumberFormat="1" applyFont="1" applyFill="1" applyBorder="1" applyAlignment="1">
      <alignment horizontal="right" vertical="center"/>
    </xf>
    <xf numFmtId="170" fontId="95" fillId="0" borderId="0" xfId="358" applyFont="1"/>
    <xf numFmtId="170" fontId="73" fillId="0" borderId="1" xfId="358" applyFont="1" applyFill="1" applyBorder="1" applyAlignment="1" applyProtection="1">
      <alignment horizontal="center" vertical="center" wrapText="1"/>
    </xf>
    <xf numFmtId="1" fontId="73" fillId="0" borderId="1" xfId="358" applyNumberFormat="1" applyFont="1" applyFill="1" applyBorder="1" applyAlignment="1" applyProtection="1">
      <alignment horizontal="center" vertical="center"/>
    </xf>
    <xf numFmtId="170" fontId="100" fillId="0" borderId="0" xfId="358" applyFont="1" applyFill="1" applyAlignment="1">
      <alignment horizontal="justify" vertical="top" wrapText="1"/>
    </xf>
    <xf numFmtId="170" fontId="100" fillId="0" borderId="0" xfId="358" applyFont="1" applyFill="1" applyAlignment="1">
      <alignment horizontal="center" vertical="center"/>
    </xf>
    <xf numFmtId="4" fontId="100" fillId="0" borderId="0" xfId="358" applyNumberFormat="1" applyFont="1" applyFill="1" applyBorder="1" applyAlignment="1">
      <alignment horizontal="center"/>
    </xf>
    <xf numFmtId="4" fontId="82" fillId="0" borderId="0" xfId="358" applyNumberFormat="1" applyFont="1" applyFill="1" applyBorder="1" applyAlignment="1">
      <alignment horizontal="center"/>
    </xf>
    <xf numFmtId="4" fontId="82" fillId="0" borderId="30" xfId="358" applyNumberFormat="1" applyFont="1" applyFill="1" applyBorder="1" applyAlignment="1">
      <alignment horizontal="center"/>
    </xf>
    <xf numFmtId="170" fontId="82" fillId="0" borderId="0" xfId="358" applyFont="1" applyFill="1" applyAlignment="1">
      <alignment horizontal="center" vertical="center"/>
    </xf>
    <xf numFmtId="1" fontId="82" fillId="0" borderId="0" xfId="358" applyNumberFormat="1" applyFont="1" applyFill="1" applyAlignment="1">
      <alignment horizontal="center" vertical="center"/>
    </xf>
    <xf numFmtId="170" fontId="82" fillId="0" borderId="0" xfId="358" applyFont="1" applyFill="1" applyAlignment="1">
      <alignment horizontal="justify" vertical="top" wrapText="1"/>
    </xf>
    <xf numFmtId="170" fontId="95" fillId="0" borderId="0" xfId="358" applyFont="1" applyFill="1"/>
    <xf numFmtId="170" fontId="82" fillId="0" borderId="30" xfId="358" applyFont="1" applyFill="1" applyBorder="1" applyAlignment="1">
      <alignment horizontal="justify" vertical="top" wrapText="1"/>
    </xf>
    <xf numFmtId="170" fontId="82" fillId="0" borderId="30" xfId="358" applyFont="1" applyFill="1" applyBorder="1" applyAlignment="1">
      <alignment horizontal="left" vertical="top" wrapText="1"/>
    </xf>
    <xf numFmtId="170" fontId="82" fillId="0" borderId="0" xfId="358" applyFont="1" applyFill="1" applyBorder="1" applyAlignment="1">
      <alignment horizontal="center" vertical="center"/>
    </xf>
    <xf numFmtId="1" fontId="100" fillId="0" borderId="0" xfId="358" applyNumberFormat="1" applyFont="1" applyFill="1" applyBorder="1" applyAlignment="1">
      <alignment horizontal="center" vertical="center"/>
    </xf>
    <xf numFmtId="170" fontId="100" fillId="0" borderId="0" xfId="358" applyFont="1" applyFill="1" applyBorder="1" applyAlignment="1">
      <alignment horizontal="justify" vertical="top" wrapText="1"/>
    </xf>
    <xf numFmtId="170" fontId="97" fillId="0" borderId="0" xfId="358" applyFont="1"/>
    <xf numFmtId="170" fontId="43" fillId="0" borderId="0" xfId="358" applyFont="1"/>
    <xf numFmtId="170" fontId="5" fillId="0" borderId="0" xfId="358" applyAlignment="1">
      <alignment horizontal="left" readingOrder="1"/>
    </xf>
    <xf numFmtId="170" fontId="97" fillId="0" borderId="0" xfId="358" applyFont="1" applyAlignment="1">
      <alignment wrapText="1"/>
    </xf>
    <xf numFmtId="170" fontId="78" fillId="0" borderId="0" xfId="358" applyFont="1"/>
    <xf numFmtId="170" fontId="5" fillId="0" borderId="0" xfId="358" applyFont="1" applyAlignment="1">
      <alignment horizontal="center" vertical="top"/>
    </xf>
    <xf numFmtId="170" fontId="5" fillId="0" borderId="0" xfId="358" applyFont="1" applyAlignment="1">
      <alignment vertical="top" wrapText="1"/>
    </xf>
    <xf numFmtId="170" fontId="5" fillId="0" borderId="0" xfId="358" applyAlignment="1">
      <alignment horizontal="right"/>
    </xf>
    <xf numFmtId="1" fontId="5" fillId="0" borderId="0" xfId="358" applyNumberFormat="1" applyAlignment="1">
      <alignment horizontal="right"/>
    </xf>
    <xf numFmtId="170" fontId="43" fillId="0" borderId="0" xfId="358" applyFont="1" applyAlignment="1">
      <alignment horizontal="center" vertical="top"/>
    </xf>
    <xf numFmtId="170" fontId="43" fillId="0" borderId="0" xfId="358" applyFont="1" applyAlignment="1">
      <alignment horizontal="right"/>
    </xf>
    <xf numFmtId="1" fontId="43" fillId="0" borderId="0" xfId="358" applyNumberFormat="1" applyFont="1" applyAlignment="1">
      <alignment horizontal="right"/>
    </xf>
    <xf numFmtId="170" fontId="5" fillId="0" borderId="0" xfId="358" applyFont="1" applyProtection="1">
      <protection hidden="1"/>
    </xf>
    <xf numFmtId="174" fontId="86" fillId="0" borderId="63" xfId="358" applyNumberFormat="1" applyFont="1" applyBorder="1" applyAlignment="1">
      <alignment horizontal="right" vertical="center"/>
    </xf>
    <xf numFmtId="170" fontId="86" fillId="0" borderId="63" xfId="358" applyFont="1" applyBorder="1" applyAlignment="1">
      <alignment horizontal="center" vertical="center"/>
    </xf>
    <xf numFmtId="170" fontId="86" fillId="0" borderId="64" xfId="358" applyFont="1" applyBorder="1" applyAlignment="1">
      <alignment horizontal="center" vertical="center"/>
    </xf>
    <xf numFmtId="1" fontId="86" fillId="0" borderId="64" xfId="358" applyNumberFormat="1" applyFont="1" applyBorder="1" applyAlignment="1">
      <alignment horizontal="center" vertical="center"/>
    </xf>
    <xf numFmtId="4" fontId="86" fillId="0" borderId="0" xfId="358" applyNumberFormat="1" applyFont="1" applyFill="1" applyBorder="1" applyAlignment="1">
      <alignment horizontal="center" vertical="center"/>
    </xf>
    <xf numFmtId="170" fontId="86" fillId="0" borderId="0" xfId="358" applyFont="1" applyFill="1" applyBorder="1" applyAlignment="1">
      <alignment horizontal="center" vertical="center"/>
    </xf>
    <xf numFmtId="4" fontId="86" fillId="0" borderId="0" xfId="358" applyNumberFormat="1" applyFont="1" applyFill="1" applyBorder="1" applyAlignment="1">
      <alignment horizontal="right" vertical="center"/>
    </xf>
    <xf numFmtId="170" fontId="86" fillId="0" borderId="0" xfId="358" applyFont="1" applyAlignment="1">
      <alignment horizontal="center" vertical="center"/>
    </xf>
    <xf numFmtId="174" fontId="84" fillId="29" borderId="65" xfId="358" applyNumberFormat="1" applyFont="1" applyFill="1" applyBorder="1" applyAlignment="1">
      <alignment vertical="top"/>
    </xf>
    <xf numFmtId="170" fontId="84" fillId="29" borderId="66" xfId="358" applyFont="1" applyFill="1" applyBorder="1" applyAlignment="1">
      <alignment vertical="top" wrapText="1"/>
    </xf>
    <xf numFmtId="4" fontId="84" fillId="29" borderId="66" xfId="358" applyNumberFormat="1" applyFont="1" applyFill="1" applyBorder="1" applyAlignment="1">
      <alignment horizontal="right"/>
    </xf>
    <xf numFmtId="4" fontId="84" fillId="0" borderId="0" xfId="358" applyNumberFormat="1" applyFont="1" applyFill="1" applyBorder="1" applyAlignment="1">
      <alignment horizontal="right"/>
    </xf>
    <xf numFmtId="4" fontId="5" fillId="0" borderId="0" xfId="358" applyNumberFormat="1" applyFont="1" applyFill="1" applyBorder="1" applyAlignment="1">
      <alignment horizontal="right"/>
    </xf>
    <xf numFmtId="174" fontId="44" fillId="0" borderId="0" xfId="358" applyNumberFormat="1" applyFont="1" applyAlignment="1">
      <alignment vertical="top"/>
    </xf>
    <xf numFmtId="170" fontId="44" fillId="0" borderId="0" xfId="358" applyFont="1" applyAlignment="1">
      <alignment vertical="top" wrapText="1"/>
    </xf>
    <xf numFmtId="4" fontId="44" fillId="0" borderId="0" xfId="358" applyNumberFormat="1" applyFont="1" applyAlignment="1">
      <alignment horizontal="right"/>
    </xf>
    <xf numFmtId="4" fontId="44" fillId="0" borderId="0" xfId="358" applyNumberFormat="1" applyFont="1" applyFill="1" applyBorder="1" applyAlignment="1">
      <alignment horizontal="right"/>
    </xf>
    <xf numFmtId="177" fontId="81" fillId="0" borderId="0" xfId="358" applyNumberFormat="1" applyFont="1" applyAlignment="1">
      <alignment vertical="top"/>
    </xf>
    <xf numFmtId="174" fontId="112" fillId="0" borderId="0" xfId="358" applyNumberFormat="1" applyFont="1" applyAlignment="1">
      <alignment vertical="top"/>
    </xf>
    <xf numFmtId="174" fontId="44" fillId="0" borderId="0" xfId="358" applyNumberFormat="1" applyFont="1" applyFill="1" applyBorder="1" applyAlignment="1">
      <alignment vertical="top"/>
    </xf>
    <xf numFmtId="174" fontId="84" fillId="0" borderId="0" xfId="358" applyNumberFormat="1" applyFont="1" applyAlignment="1">
      <alignment vertical="top"/>
    </xf>
    <xf numFmtId="177" fontId="81" fillId="0" borderId="0" xfId="358" applyNumberFormat="1" applyFont="1" applyAlignment="1">
      <alignment vertical="top" wrapText="1"/>
    </xf>
    <xf numFmtId="170" fontId="44" fillId="0" borderId="0" xfId="358" applyFont="1" applyFill="1" applyBorder="1" applyAlignment="1">
      <alignment horizontal="left" vertical="top" wrapText="1"/>
    </xf>
    <xf numFmtId="170" fontId="43" fillId="0" borderId="0" xfId="358" applyFont="1" applyFill="1" applyBorder="1" applyAlignment="1">
      <alignment wrapText="1"/>
    </xf>
    <xf numFmtId="4" fontId="43" fillId="0" borderId="0" xfId="358" applyNumberFormat="1" applyFont="1" applyFill="1" applyBorder="1" applyAlignment="1">
      <alignment horizontal="right" wrapText="1"/>
    </xf>
    <xf numFmtId="170" fontId="43" fillId="0" borderId="0" xfId="358" applyFont="1" applyAlignment="1">
      <alignment wrapText="1"/>
    </xf>
    <xf numFmtId="4" fontId="44" fillId="0" borderId="0" xfId="358" applyNumberFormat="1" applyFont="1" applyAlignment="1">
      <alignment horizontal="right" wrapText="1"/>
    </xf>
    <xf numFmtId="4" fontId="44" fillId="0" borderId="0" xfId="358" applyNumberFormat="1" applyFont="1" applyFill="1" applyBorder="1" applyAlignment="1">
      <alignment horizontal="right" wrapText="1"/>
    </xf>
    <xf numFmtId="4" fontId="5" fillId="0" borderId="0" xfId="358" applyNumberFormat="1" applyFont="1" applyFill="1" applyBorder="1" applyAlignment="1">
      <alignment horizontal="right" wrapText="1"/>
    </xf>
    <xf numFmtId="170" fontId="5" fillId="0" borderId="0" xfId="358" applyFont="1" applyAlignment="1">
      <alignment wrapText="1"/>
    </xf>
    <xf numFmtId="177" fontId="5" fillId="0" borderId="0" xfId="358" applyNumberFormat="1" applyFont="1" applyAlignment="1">
      <alignment vertical="top"/>
    </xf>
    <xf numFmtId="4" fontId="43" fillId="0" borderId="0" xfId="358" applyNumberFormat="1" applyFont="1" applyAlignment="1">
      <alignment horizontal="right"/>
    </xf>
    <xf numFmtId="170" fontId="113" fillId="0" borderId="0" xfId="358" applyFont="1" applyAlignment="1">
      <alignment vertical="top" wrapText="1"/>
    </xf>
    <xf numFmtId="4" fontId="113" fillId="0" borderId="0" xfId="358" applyNumberFormat="1" applyFont="1" applyAlignment="1">
      <alignment horizontal="right" vertical="top"/>
    </xf>
    <xf numFmtId="4" fontId="113" fillId="0" borderId="0" xfId="358" applyNumberFormat="1" applyFont="1" applyFill="1" applyBorder="1" applyAlignment="1">
      <alignment horizontal="right" vertical="top"/>
    </xf>
    <xf numFmtId="170" fontId="114" fillId="0" borderId="0" xfId="358" applyFont="1" applyFill="1" applyBorder="1" applyAlignment="1">
      <alignment vertical="top"/>
    </xf>
    <xf numFmtId="4" fontId="114" fillId="0" borderId="0" xfId="358" applyNumberFormat="1" applyFont="1" applyFill="1" applyBorder="1" applyAlignment="1">
      <alignment horizontal="right" vertical="top"/>
    </xf>
    <xf numFmtId="170" fontId="114" fillId="0" borderId="0" xfId="358" applyFont="1" applyAlignment="1">
      <alignment vertical="top"/>
    </xf>
    <xf numFmtId="49" fontId="88" fillId="0" borderId="0" xfId="358" applyNumberFormat="1" applyFont="1" applyAlignment="1">
      <alignment horizontal="left" vertical="top" wrapText="1"/>
    </xf>
    <xf numFmtId="49" fontId="5" fillId="0" borderId="0" xfId="358" applyNumberFormat="1" applyFont="1" applyAlignment="1">
      <alignment vertical="top" wrapText="1"/>
    </xf>
    <xf numFmtId="49" fontId="5" fillId="0" borderId="0" xfId="358" applyNumberFormat="1" applyFont="1" applyFill="1" applyBorder="1" applyAlignment="1">
      <alignment vertical="top" wrapText="1"/>
    </xf>
    <xf numFmtId="4" fontId="5" fillId="0" borderId="0" xfId="358" applyNumberFormat="1" applyFont="1" applyFill="1" applyBorder="1" applyAlignment="1">
      <alignment horizontal="right" vertical="top" wrapText="1"/>
    </xf>
    <xf numFmtId="49" fontId="73" fillId="0" borderId="0" xfId="358" applyNumberFormat="1" applyFont="1" applyAlignment="1">
      <alignment horizontal="left" vertical="top" wrapText="1"/>
    </xf>
    <xf numFmtId="49" fontId="86" fillId="0" borderId="0" xfId="358" applyNumberFormat="1" applyFont="1" applyAlignment="1">
      <alignment horizontal="left" vertical="top" wrapText="1"/>
    </xf>
    <xf numFmtId="49" fontId="86" fillId="0" borderId="0" xfId="358" applyNumberFormat="1" applyFont="1" applyFill="1" applyBorder="1" applyAlignment="1">
      <alignment horizontal="left" vertical="top" wrapText="1"/>
    </xf>
    <xf numFmtId="4" fontId="86" fillId="0" borderId="0" xfId="358" applyNumberFormat="1" applyFont="1" applyFill="1" applyBorder="1" applyAlignment="1">
      <alignment horizontal="right" vertical="top" wrapText="1"/>
    </xf>
    <xf numFmtId="49" fontId="73" fillId="0" borderId="0" xfId="358" applyNumberFormat="1" applyFont="1" applyFill="1" applyAlignment="1">
      <alignment horizontal="left" vertical="top" wrapText="1"/>
    </xf>
    <xf numFmtId="49" fontId="5" fillId="0" borderId="0" xfId="358" applyNumberFormat="1" applyFont="1" applyFill="1" applyAlignment="1">
      <alignment vertical="top" wrapText="1"/>
    </xf>
    <xf numFmtId="49" fontId="88" fillId="0" borderId="0" xfId="358" applyNumberFormat="1" applyFont="1" applyFill="1" applyAlignment="1">
      <alignment horizontal="left" vertical="top" wrapText="1"/>
    </xf>
    <xf numFmtId="4" fontId="78" fillId="0" borderId="0" xfId="358" applyNumberFormat="1" applyFont="1" applyFill="1" applyBorder="1" applyAlignment="1">
      <alignment horizontal="right" vertical="top" wrapText="1"/>
    </xf>
    <xf numFmtId="177" fontId="5" fillId="0" borderId="0" xfId="358" applyNumberFormat="1" applyFont="1" applyFill="1" applyAlignment="1">
      <alignment vertical="top"/>
    </xf>
    <xf numFmtId="49" fontId="86" fillId="0" borderId="0" xfId="358" applyNumberFormat="1" applyFont="1" applyFill="1" applyAlignment="1">
      <alignment horizontal="left" vertical="top" wrapText="1"/>
    </xf>
    <xf numFmtId="4" fontId="43" fillId="0" borderId="0" xfId="358" applyNumberFormat="1" applyFont="1" applyFill="1" applyAlignment="1">
      <alignment horizontal="right" vertical="top" wrapText="1"/>
    </xf>
    <xf numFmtId="4" fontId="43" fillId="0" borderId="0" xfId="358" applyNumberFormat="1" applyFont="1" applyAlignment="1">
      <alignment horizontal="right" vertical="top" wrapText="1"/>
    </xf>
    <xf numFmtId="4" fontId="43" fillId="0" borderId="0" xfId="358" applyNumberFormat="1" applyFont="1" applyFill="1" applyBorder="1" applyAlignment="1">
      <alignment horizontal="right" vertical="top" wrapText="1"/>
    </xf>
    <xf numFmtId="170" fontId="43" fillId="0" borderId="0" xfId="358" applyFont="1" applyAlignment="1">
      <alignment vertical="top" wrapText="1"/>
    </xf>
    <xf numFmtId="4" fontId="113" fillId="0" borderId="0" xfId="358" applyNumberFormat="1" applyFont="1" applyAlignment="1">
      <alignment horizontal="right"/>
    </xf>
    <xf numFmtId="170" fontId="114" fillId="0" borderId="0" xfId="358" applyFont="1" applyFill="1" applyBorder="1"/>
    <xf numFmtId="4" fontId="114" fillId="0" borderId="0" xfId="358" applyNumberFormat="1" applyFont="1" applyFill="1" applyBorder="1" applyAlignment="1">
      <alignment horizontal="right"/>
    </xf>
    <xf numFmtId="170" fontId="114" fillId="0" borderId="0" xfId="358" applyFont="1"/>
    <xf numFmtId="170" fontId="115" fillId="0" borderId="0" xfId="358" applyFont="1" applyAlignment="1">
      <alignment vertical="top" wrapText="1"/>
    </xf>
    <xf numFmtId="4" fontId="115" fillId="0" borderId="0" xfId="358" applyNumberFormat="1" applyFont="1" applyAlignment="1">
      <alignment horizontal="right"/>
    </xf>
    <xf numFmtId="4" fontId="115" fillId="0" borderId="0" xfId="358" applyNumberFormat="1" applyFont="1" applyFill="1" applyBorder="1" applyAlignment="1">
      <alignment horizontal="right"/>
    </xf>
    <xf numFmtId="170" fontId="115" fillId="0" borderId="0" xfId="358" applyFont="1" applyFill="1" applyBorder="1"/>
    <xf numFmtId="170" fontId="115" fillId="0" borderId="0" xfId="358" applyFont="1"/>
    <xf numFmtId="170" fontId="115" fillId="0" borderId="67" xfId="358" applyFont="1" applyBorder="1" applyAlignment="1">
      <alignment vertical="top" wrapText="1"/>
    </xf>
    <xf numFmtId="4" fontId="113" fillId="0" borderId="0" xfId="358" applyNumberFormat="1" applyFont="1" applyFill="1" applyBorder="1" applyAlignment="1">
      <alignment horizontal="right"/>
    </xf>
    <xf numFmtId="49" fontId="88" fillId="0" borderId="0" xfId="358" applyNumberFormat="1" applyFont="1" applyAlignment="1">
      <alignment wrapText="1"/>
    </xf>
    <xf numFmtId="49" fontId="88" fillId="0" borderId="0" xfId="358" applyNumberFormat="1" applyFont="1"/>
    <xf numFmtId="49" fontId="88" fillId="0" borderId="0" xfId="358" applyNumberFormat="1" applyFont="1" applyFill="1" applyBorder="1"/>
    <xf numFmtId="4" fontId="88" fillId="0" borderId="0" xfId="358" applyNumberFormat="1" applyFont="1" applyFill="1" applyBorder="1" applyAlignment="1">
      <alignment horizontal="right"/>
    </xf>
    <xf numFmtId="49" fontId="5" fillId="0" borderId="0" xfId="358" applyNumberFormat="1" applyFont="1"/>
    <xf numFmtId="170" fontId="115" fillId="0" borderId="0" xfId="358" applyFont="1" applyFill="1" applyBorder="1" applyAlignment="1">
      <alignment vertical="top" wrapText="1"/>
    </xf>
    <xf numFmtId="49" fontId="116" fillId="0" borderId="0" xfId="358" applyNumberFormat="1" applyFont="1" applyAlignment="1">
      <alignment horizontal="left" vertical="top" wrapText="1"/>
    </xf>
    <xf numFmtId="178" fontId="43" fillId="0" borderId="0" xfId="358" applyNumberFormat="1" applyFont="1" applyAlignment="1">
      <alignment vertical="top"/>
    </xf>
    <xf numFmtId="170" fontId="5" fillId="0" borderId="0" xfId="358" applyFont="1" applyFill="1" applyBorder="1" applyAlignment="1">
      <alignment horizontal="left" vertical="top" wrapText="1"/>
    </xf>
    <xf numFmtId="4" fontId="5" fillId="0" borderId="0" xfId="358" applyNumberFormat="1" applyFont="1" applyAlignment="1">
      <alignment horizontal="right"/>
    </xf>
    <xf numFmtId="170" fontId="5" fillId="0" borderId="0" xfId="358" applyFont="1" applyFill="1" applyAlignment="1">
      <alignment vertical="top" wrapText="1"/>
    </xf>
    <xf numFmtId="4" fontId="98" fillId="0" borderId="0" xfId="358" applyNumberFormat="1" applyFont="1" applyFill="1"/>
    <xf numFmtId="4" fontId="98" fillId="0" borderId="0" xfId="196" applyNumberFormat="1" applyFont="1" applyFill="1" applyBorder="1" applyAlignment="1">
      <alignment horizontal="right"/>
    </xf>
    <xf numFmtId="170" fontId="98" fillId="0" borderId="0" xfId="358" applyFont="1" applyFill="1" applyBorder="1"/>
    <xf numFmtId="4" fontId="98" fillId="0" borderId="0" xfId="358" applyNumberFormat="1" applyFont="1" applyFill="1" applyBorder="1" applyAlignment="1">
      <alignment horizontal="right"/>
    </xf>
    <xf numFmtId="170" fontId="98" fillId="0" borderId="0" xfId="358" applyFont="1" applyFill="1"/>
    <xf numFmtId="170" fontId="84" fillId="0" borderId="0" xfId="358" applyFont="1" applyAlignment="1">
      <alignment vertical="top" wrapText="1"/>
    </xf>
    <xf numFmtId="170" fontId="56" fillId="0" borderId="0" xfId="358" applyFont="1" applyFill="1" applyBorder="1"/>
    <xf numFmtId="4" fontId="56" fillId="0" borderId="0" xfId="358" applyNumberFormat="1" applyFont="1" applyFill="1" applyBorder="1" applyAlignment="1">
      <alignment horizontal="right"/>
    </xf>
    <xf numFmtId="170" fontId="56" fillId="0" borderId="0" xfId="358" applyFont="1"/>
    <xf numFmtId="174" fontId="74" fillId="29" borderId="65" xfId="358" applyNumberFormat="1" applyFont="1" applyFill="1" applyBorder="1" applyAlignment="1">
      <alignment vertical="top"/>
    </xf>
    <xf numFmtId="170" fontId="74" fillId="29" borderId="66" xfId="358" applyFont="1" applyFill="1" applyBorder="1" applyAlignment="1">
      <alignment vertical="top" wrapText="1"/>
    </xf>
    <xf numFmtId="170" fontId="74" fillId="29" borderId="66" xfId="358" applyFont="1" applyFill="1" applyBorder="1" applyAlignment="1">
      <alignment horizontal="right"/>
    </xf>
    <xf numFmtId="1" fontId="74" fillId="29" borderId="66" xfId="358" applyNumberFormat="1" applyFont="1" applyFill="1" applyBorder="1" applyAlignment="1">
      <alignment horizontal="right"/>
    </xf>
    <xf numFmtId="4" fontId="74" fillId="29" borderId="66" xfId="358" applyNumberFormat="1" applyFont="1" applyFill="1" applyBorder="1" applyAlignment="1">
      <alignment horizontal="right"/>
    </xf>
    <xf numFmtId="170" fontId="43" fillId="0" borderId="0" xfId="2" applyFont="1" applyAlignment="1">
      <alignment horizontal="center" vertical="top"/>
    </xf>
    <xf numFmtId="170" fontId="5" fillId="0" borderId="0" xfId="2" applyFont="1" applyAlignment="1">
      <alignment vertical="top" wrapText="1"/>
    </xf>
    <xf numFmtId="170" fontId="43" fillId="0" borderId="0" xfId="2" applyFont="1"/>
    <xf numFmtId="174" fontId="84" fillId="29" borderId="65" xfId="2" applyNumberFormat="1" applyFont="1" applyFill="1" applyBorder="1" applyAlignment="1">
      <alignment vertical="top"/>
    </xf>
    <xf numFmtId="170" fontId="84" fillId="29" borderId="66" xfId="2" applyFont="1" applyFill="1" applyBorder="1" applyAlignment="1">
      <alignment vertical="top" wrapText="1"/>
    </xf>
    <xf numFmtId="4" fontId="84" fillId="29" borderId="66" xfId="2" applyNumberFormat="1" applyFont="1" applyFill="1" applyBorder="1" applyAlignment="1">
      <alignment horizontal="right"/>
    </xf>
    <xf numFmtId="170" fontId="5" fillId="0" borderId="0" xfId="2" applyFont="1" applyFill="1" applyBorder="1"/>
    <xf numFmtId="170" fontId="5" fillId="0" borderId="0" xfId="2" applyFont="1"/>
    <xf numFmtId="174" fontId="44" fillId="0" borderId="0" xfId="2" applyNumberFormat="1" applyFont="1" applyAlignment="1">
      <alignment vertical="top"/>
    </xf>
    <xf numFmtId="170" fontId="44" fillId="0" borderId="0" xfId="2" applyFont="1" applyAlignment="1">
      <alignment vertical="top" wrapText="1"/>
    </xf>
    <xf numFmtId="4" fontId="44" fillId="0" borderId="0" xfId="2" applyNumberFormat="1" applyFont="1" applyAlignment="1">
      <alignment horizontal="right"/>
    </xf>
    <xf numFmtId="170" fontId="82" fillId="0" borderId="0" xfId="2" applyNumberFormat="1" applyFont="1" applyFill="1" applyBorder="1" applyAlignment="1" applyProtection="1">
      <alignment horizontal="left"/>
      <protection hidden="1"/>
    </xf>
    <xf numFmtId="170" fontId="100" fillId="0" borderId="0" xfId="2" applyNumberFormat="1" applyFont="1" applyFill="1" applyBorder="1" applyProtection="1">
      <protection hidden="1"/>
    </xf>
    <xf numFmtId="170" fontId="100" fillId="0" borderId="0" xfId="2" applyNumberFormat="1" applyFont="1" applyFill="1" applyBorder="1" applyProtection="1">
      <protection locked="0"/>
    </xf>
    <xf numFmtId="170" fontId="82" fillId="0" borderId="0" xfId="2" applyNumberFormat="1" applyFont="1" applyFill="1" applyBorder="1" applyProtection="1">
      <protection hidden="1"/>
    </xf>
    <xf numFmtId="170" fontId="82" fillId="0" borderId="0" xfId="2" applyNumberFormat="1" applyFont="1" applyFill="1" applyBorder="1" applyAlignment="1" applyProtection="1">
      <alignment vertical="top" wrapText="1"/>
      <protection hidden="1"/>
    </xf>
    <xf numFmtId="174" fontId="5" fillId="0" borderId="0" xfId="2" applyNumberFormat="1" applyFont="1" applyAlignment="1">
      <alignment vertical="top"/>
    </xf>
    <xf numFmtId="4" fontId="5" fillId="0" borderId="0" xfId="2" applyNumberFormat="1" applyFont="1" applyAlignment="1">
      <alignment horizontal="right"/>
    </xf>
    <xf numFmtId="179" fontId="5" fillId="0" borderId="0" xfId="2" applyNumberFormat="1" applyFont="1" applyAlignment="1">
      <alignment vertical="top"/>
    </xf>
    <xf numFmtId="170" fontId="114" fillId="0" borderId="0" xfId="2" applyFont="1" applyAlignment="1">
      <alignment vertical="top" wrapText="1"/>
    </xf>
    <xf numFmtId="4" fontId="114" fillId="0" borderId="0" xfId="2" applyNumberFormat="1" applyFont="1" applyAlignment="1">
      <alignment horizontal="right"/>
    </xf>
    <xf numFmtId="170" fontId="114" fillId="0" borderId="0" xfId="2" applyFont="1" applyFill="1" applyBorder="1"/>
    <xf numFmtId="170" fontId="114" fillId="0" borderId="0" xfId="2" applyFont="1"/>
    <xf numFmtId="170" fontId="114" fillId="0" borderId="0" xfId="369" applyFont="1" applyAlignment="1">
      <alignment vertical="top" wrapText="1"/>
    </xf>
    <xf numFmtId="4" fontId="114" fillId="0" borderId="0" xfId="369" applyNumberFormat="1" applyFont="1" applyAlignment="1">
      <alignment horizontal="right"/>
    </xf>
    <xf numFmtId="170" fontId="114" fillId="0" borderId="0" xfId="369" applyFont="1" applyFill="1" applyBorder="1"/>
    <xf numFmtId="170" fontId="114" fillId="0" borderId="0" xfId="369" applyFont="1"/>
    <xf numFmtId="170" fontId="115" fillId="0" borderId="0" xfId="2" applyFont="1" applyAlignment="1">
      <alignment vertical="top" wrapText="1"/>
    </xf>
    <xf numFmtId="4" fontId="43" fillId="0" borderId="0" xfId="2" applyNumberFormat="1" applyFont="1" applyAlignment="1">
      <alignment horizontal="right"/>
    </xf>
    <xf numFmtId="170" fontId="115" fillId="0" borderId="0" xfId="2" applyFont="1" applyFill="1" applyBorder="1"/>
    <xf numFmtId="170" fontId="115" fillId="0" borderId="0" xfId="2" applyFont="1"/>
    <xf numFmtId="170" fontId="115" fillId="0" borderId="67" xfId="2" applyFont="1" applyBorder="1" applyAlignment="1">
      <alignment vertical="top" wrapText="1"/>
    </xf>
    <xf numFmtId="170" fontId="43" fillId="0" borderId="0" xfId="2" applyFont="1" applyAlignment="1">
      <alignment vertical="top" wrapText="1"/>
    </xf>
    <xf numFmtId="170" fontId="43" fillId="0" borderId="0" xfId="2" applyFont="1" applyFill="1" applyBorder="1"/>
    <xf numFmtId="170" fontId="5" fillId="0" borderId="0" xfId="196" applyFont="1" applyFill="1" applyBorder="1" applyAlignment="1">
      <alignment vertical="top" wrapText="1"/>
    </xf>
    <xf numFmtId="4" fontId="5" fillId="0" borderId="0" xfId="196" applyNumberFormat="1" applyFont="1" applyFill="1" applyBorder="1" applyAlignment="1">
      <alignment horizontal="right"/>
    </xf>
    <xf numFmtId="170" fontId="5" fillId="0" borderId="0" xfId="196" applyFont="1" applyFill="1" applyBorder="1"/>
    <xf numFmtId="4" fontId="5" fillId="0" borderId="0" xfId="370" applyNumberFormat="1" applyFont="1" applyFill="1" applyBorder="1" applyAlignment="1">
      <alignment horizontal="right"/>
    </xf>
    <xf numFmtId="170" fontId="5" fillId="0" borderId="0" xfId="370" applyFont="1" applyFill="1" applyBorder="1"/>
    <xf numFmtId="170" fontId="43" fillId="0" borderId="0" xfId="2" applyFont="1" applyAlignment="1" applyProtection="1">
      <alignment vertical="top" wrapText="1"/>
    </xf>
    <xf numFmtId="4" fontId="81" fillId="0" borderId="0" xfId="2" applyNumberFormat="1" applyFont="1" applyAlignment="1" applyProtection="1">
      <alignment horizontal="right"/>
    </xf>
    <xf numFmtId="170" fontId="81" fillId="0" borderId="0" xfId="2" applyFont="1" applyFill="1" applyBorder="1" applyProtection="1"/>
    <xf numFmtId="170" fontId="81" fillId="0" borderId="0" xfId="2" applyFont="1" applyProtection="1"/>
    <xf numFmtId="170" fontId="5" fillId="0" borderId="0" xfId="2" applyFont="1" applyFill="1" applyAlignment="1">
      <alignment vertical="top" wrapText="1"/>
    </xf>
    <xf numFmtId="4" fontId="5" fillId="0" borderId="0" xfId="2" applyNumberFormat="1" applyFont="1" applyFill="1" applyAlignment="1">
      <alignment horizontal="right"/>
    </xf>
    <xf numFmtId="170" fontId="43" fillId="0" borderId="0" xfId="2" applyFont="1" applyFill="1" applyAlignment="1" applyProtection="1">
      <alignment vertical="top" wrapText="1"/>
    </xf>
    <xf numFmtId="4" fontId="81" fillId="0" borderId="0" xfId="2" applyNumberFormat="1" applyFont="1" applyFill="1" applyAlignment="1" applyProtection="1">
      <alignment horizontal="right"/>
    </xf>
    <xf numFmtId="4" fontId="43" fillId="0" borderId="0" xfId="2" applyNumberFormat="1" applyFont="1" applyFill="1" applyAlignment="1">
      <alignment horizontal="right"/>
    </xf>
    <xf numFmtId="170" fontId="78" fillId="0" borderId="0" xfId="2" applyFont="1" applyFill="1" applyAlignment="1">
      <alignment vertical="top" wrapText="1"/>
    </xf>
    <xf numFmtId="170" fontId="81" fillId="0" borderId="0" xfId="2" applyFont="1"/>
    <xf numFmtId="170" fontId="115" fillId="0" borderId="0" xfId="2" applyFont="1" applyFill="1" applyAlignment="1">
      <alignment vertical="top" wrapText="1"/>
    </xf>
    <xf numFmtId="170" fontId="115" fillId="0" borderId="67" xfId="2" applyFont="1" applyFill="1" applyBorder="1" applyAlignment="1">
      <alignment vertical="top" wrapText="1"/>
    </xf>
    <xf numFmtId="170" fontId="5" fillId="0" borderId="0" xfId="2" applyFont="1" applyFill="1"/>
    <xf numFmtId="4" fontId="5" fillId="0" borderId="0" xfId="2" applyNumberFormat="1" applyFont="1" applyAlignment="1">
      <alignment horizontal="left"/>
    </xf>
    <xf numFmtId="170" fontId="5" fillId="0" borderId="0" xfId="2" applyFont="1" applyBorder="1" applyAlignment="1">
      <alignment horizontal="left" vertical="center" wrapText="1"/>
    </xf>
    <xf numFmtId="170" fontId="5" fillId="0" borderId="0" xfId="2" applyFont="1" applyFill="1" applyBorder="1" applyAlignment="1">
      <alignment horizontal="left" vertical="top" wrapText="1"/>
    </xf>
    <xf numFmtId="170" fontId="120" fillId="0" borderId="0" xfId="358" applyFont="1" applyAlignment="1">
      <alignment vertical="top" wrapText="1"/>
    </xf>
    <xf numFmtId="4" fontId="78" fillId="0" borderId="0" xfId="358" applyNumberFormat="1" applyFont="1" applyAlignment="1">
      <alignment horizontal="right"/>
    </xf>
    <xf numFmtId="170" fontId="100" fillId="0" borderId="0" xfId="358" applyFont="1" applyAlignment="1" applyProtection="1">
      <alignment wrapText="1"/>
    </xf>
    <xf numFmtId="170" fontId="82" fillId="0" borderId="0" xfId="358" applyFont="1" applyProtection="1"/>
    <xf numFmtId="170" fontId="82" fillId="0" borderId="0" xfId="358" applyFont="1" applyFill="1" applyBorder="1" applyProtection="1"/>
    <xf numFmtId="4" fontId="82" fillId="0" borderId="0" xfId="358" applyNumberFormat="1" applyFont="1" applyAlignment="1">
      <alignment horizontal="right"/>
    </xf>
    <xf numFmtId="170" fontId="82" fillId="0" borderId="0" xfId="358" applyFont="1" applyFill="1" applyBorder="1"/>
    <xf numFmtId="170" fontId="82" fillId="0" borderId="0" xfId="358" applyFont="1"/>
    <xf numFmtId="170" fontId="5" fillId="0" borderId="0" xfId="358" applyNumberFormat="1" applyFont="1" applyFill="1" applyBorder="1" applyProtection="1">
      <protection hidden="1"/>
    </xf>
    <xf numFmtId="170" fontId="5" fillId="0" borderId="0" xfId="358" applyFont="1" applyFill="1" applyAlignment="1">
      <alignment horizontal="center"/>
    </xf>
    <xf numFmtId="4" fontId="5" fillId="0" borderId="0" xfId="358" applyNumberFormat="1" applyFont="1" applyFill="1" applyAlignment="1">
      <alignment horizontal="right"/>
    </xf>
    <xf numFmtId="170" fontId="5" fillId="0" borderId="0" xfId="358" applyNumberFormat="1" applyFont="1" applyFill="1" applyBorder="1" applyAlignment="1" applyProtection="1">
      <alignment horizontal="center"/>
      <protection hidden="1"/>
    </xf>
    <xf numFmtId="170" fontId="5" fillId="0" borderId="0" xfId="358" applyFont="1" applyFill="1" applyAlignment="1">
      <alignment horizontal="center" vertical="top" wrapText="1"/>
    </xf>
    <xf numFmtId="4" fontId="5" fillId="0" borderId="0" xfId="358" applyNumberFormat="1" applyFont="1" applyFill="1" applyAlignment="1">
      <alignment vertical="top" wrapText="1"/>
    </xf>
    <xf numFmtId="170" fontId="5" fillId="0" borderId="67" xfId="358" applyFont="1" applyBorder="1" applyAlignment="1">
      <alignment vertical="top" wrapText="1"/>
    </xf>
    <xf numFmtId="170" fontId="78" fillId="0" borderId="0" xfId="371" applyFont="1" applyFill="1" applyBorder="1" applyAlignment="1">
      <alignment vertical="top" wrapText="1"/>
    </xf>
    <xf numFmtId="4" fontId="5" fillId="0" borderId="0" xfId="371" applyNumberFormat="1" applyFont="1" applyFill="1" applyBorder="1" applyAlignment="1">
      <alignment horizontal="right"/>
    </xf>
    <xf numFmtId="170" fontId="114" fillId="0" borderId="0" xfId="371" applyFont="1" applyFill="1" applyBorder="1"/>
    <xf numFmtId="170" fontId="5" fillId="0" borderId="0" xfId="371" applyFont="1" applyFill="1" applyBorder="1"/>
    <xf numFmtId="170" fontId="114" fillId="0" borderId="0" xfId="371" applyFont="1" applyFill="1"/>
    <xf numFmtId="170" fontId="119" fillId="0" borderId="0" xfId="358" applyNumberFormat="1" applyFont="1" applyFill="1" applyBorder="1" applyProtection="1">
      <protection hidden="1"/>
    </xf>
    <xf numFmtId="170" fontId="98" fillId="0" borderId="0" xfId="358" applyFont="1" applyFill="1" applyAlignment="1">
      <alignment vertical="top" wrapText="1"/>
    </xf>
    <xf numFmtId="4" fontId="98" fillId="0" borderId="0" xfId="358" applyNumberFormat="1" applyFont="1" applyFill="1" applyAlignment="1">
      <alignment horizontal="right"/>
    </xf>
    <xf numFmtId="170" fontId="5" fillId="0" borderId="0" xfId="370" applyFont="1" applyFill="1" applyBorder="1" applyAlignment="1">
      <alignment horizontal="left" vertical="top" wrapText="1"/>
    </xf>
    <xf numFmtId="170" fontId="5" fillId="0" borderId="0" xfId="370" applyFont="1" applyFill="1" applyBorder="1" applyAlignment="1">
      <alignment horizontal="center"/>
    </xf>
    <xf numFmtId="170" fontId="5" fillId="0" borderId="0" xfId="358" applyFont="1" applyFill="1" applyAlignment="1" applyProtection="1">
      <alignment wrapText="1"/>
    </xf>
    <xf numFmtId="170" fontId="5" fillId="0" borderId="0" xfId="358" applyFont="1" applyFill="1" applyProtection="1"/>
    <xf numFmtId="170" fontId="82" fillId="0" borderId="0" xfId="358" applyFont="1" applyAlignment="1" applyProtection="1">
      <alignment wrapText="1"/>
    </xf>
    <xf numFmtId="170" fontId="82" fillId="0" borderId="0" xfId="358" applyFont="1" applyAlignment="1">
      <alignment horizontal="left" vertical="top"/>
    </xf>
    <xf numFmtId="170" fontId="5" fillId="0" borderId="0" xfId="2" applyNumberFormat="1" applyFont="1" applyFill="1" applyBorder="1" applyProtection="1">
      <protection hidden="1"/>
    </xf>
    <xf numFmtId="170" fontId="120" fillId="0" borderId="0" xfId="2" applyFont="1" applyAlignment="1">
      <alignment vertical="top" wrapText="1"/>
    </xf>
    <xf numFmtId="170" fontId="82" fillId="0" borderId="0" xfId="2" applyFont="1" applyAlignment="1">
      <alignment vertical="top" wrapText="1"/>
    </xf>
    <xf numFmtId="2" fontId="82" fillId="0" borderId="0" xfId="2" applyNumberFormat="1" applyFont="1" applyAlignment="1">
      <alignment horizontal="right"/>
    </xf>
    <xf numFmtId="2" fontId="81" fillId="0" borderId="0" xfId="2" applyNumberFormat="1" applyFont="1" applyAlignment="1">
      <alignment horizontal="right"/>
    </xf>
    <xf numFmtId="170" fontId="82" fillId="0" borderId="0" xfId="2" applyFont="1" applyFill="1" applyBorder="1" applyAlignment="1">
      <alignment horizontal="left" vertical="top"/>
    </xf>
    <xf numFmtId="170" fontId="82" fillId="0" borderId="0" xfId="2" applyFont="1" applyAlignment="1">
      <alignment horizontal="left" vertical="top"/>
    </xf>
    <xf numFmtId="170" fontId="5" fillId="0" borderId="0" xfId="2" applyNumberFormat="1" applyFont="1" applyAlignment="1" applyProtection="1">
      <alignment horizontal="left"/>
    </xf>
    <xf numFmtId="170" fontId="5" fillId="0" borderId="0" xfId="2" applyFont="1" applyAlignment="1" applyProtection="1">
      <alignment wrapText="1"/>
    </xf>
    <xf numFmtId="170" fontId="5" fillId="0" borderId="0" xfId="2" applyFont="1" applyProtection="1"/>
    <xf numFmtId="170" fontId="5" fillId="0" borderId="0" xfId="2" applyNumberFormat="1" applyFont="1" applyAlignment="1" applyProtection="1">
      <alignment horizontal="center" vertical="top"/>
    </xf>
    <xf numFmtId="170" fontId="5" fillId="0" borderId="0" xfId="2" applyFont="1" applyAlignment="1" applyProtection="1">
      <alignment vertical="top" wrapText="1"/>
    </xf>
    <xf numFmtId="170" fontId="43" fillId="0" borderId="0" xfId="2" applyNumberFormat="1" applyFont="1" applyAlignment="1">
      <alignment vertical="top"/>
    </xf>
    <xf numFmtId="4" fontId="43" fillId="0" borderId="0" xfId="2" applyNumberFormat="1" applyFont="1" applyAlignment="1">
      <alignment horizontal="left"/>
    </xf>
    <xf numFmtId="170" fontId="78" fillId="29" borderId="65" xfId="2" applyNumberFormat="1" applyFont="1" applyFill="1" applyBorder="1" applyAlignment="1">
      <alignment vertical="top"/>
    </xf>
    <xf numFmtId="170" fontId="78" fillId="29" borderId="66" xfId="2" applyFont="1" applyFill="1" applyBorder="1" applyAlignment="1">
      <alignment vertical="top" wrapText="1"/>
    </xf>
    <xf numFmtId="170" fontId="78" fillId="29" borderId="66" xfId="2" applyFont="1" applyFill="1" applyBorder="1" applyAlignment="1">
      <alignment horizontal="right"/>
    </xf>
    <xf numFmtId="4" fontId="78" fillId="29" borderId="66" xfId="2" applyNumberFormat="1" applyFont="1" applyFill="1" applyBorder="1" applyAlignment="1">
      <alignment horizontal="right"/>
    </xf>
    <xf numFmtId="170" fontId="5" fillId="0" borderId="68" xfId="358" applyNumberFormat="1" applyFont="1" applyFill="1" applyBorder="1" applyAlignment="1">
      <alignment horizontal="justify" vertical="top" wrapText="1"/>
    </xf>
    <xf numFmtId="166" fontId="5" fillId="0" borderId="69" xfId="358" applyNumberFormat="1" applyFont="1" applyFill="1" applyBorder="1" applyAlignment="1"/>
    <xf numFmtId="166" fontId="5" fillId="0" borderId="70" xfId="358" applyNumberFormat="1" applyFont="1" applyFill="1" applyBorder="1" applyAlignment="1"/>
    <xf numFmtId="170" fontId="5" fillId="0" borderId="69" xfId="196" applyFont="1" applyFill="1" applyBorder="1" applyAlignment="1">
      <alignment horizontal="center"/>
    </xf>
    <xf numFmtId="166" fontId="5" fillId="0" borderId="69" xfId="196" applyNumberFormat="1" applyFont="1" applyFill="1" applyBorder="1" applyAlignment="1"/>
    <xf numFmtId="166" fontId="5" fillId="0" borderId="70" xfId="196" applyNumberFormat="1" applyFont="1" applyFill="1" applyBorder="1" applyAlignment="1"/>
    <xf numFmtId="178" fontId="43" fillId="0" borderId="0" xfId="358" applyNumberFormat="1" applyFont="1" applyFill="1" applyAlignment="1">
      <alignment vertical="top"/>
    </xf>
    <xf numFmtId="170" fontId="113" fillId="0" borderId="0" xfId="358" applyFont="1" applyFill="1" applyAlignment="1">
      <alignment vertical="top" wrapText="1"/>
    </xf>
    <xf numFmtId="4" fontId="113" fillId="0" borderId="0" xfId="358" applyNumberFormat="1" applyFont="1" applyFill="1" applyAlignment="1">
      <alignment horizontal="right"/>
    </xf>
    <xf numFmtId="170" fontId="114" fillId="0" borderId="0" xfId="358" applyFont="1" applyFill="1"/>
    <xf numFmtId="170" fontId="44" fillId="0" borderId="0" xfId="358" applyFont="1" applyFill="1" applyAlignment="1">
      <alignment vertical="top" wrapText="1"/>
    </xf>
    <xf numFmtId="4" fontId="44" fillId="0" borderId="0" xfId="358" applyNumberFormat="1" applyFont="1" applyFill="1" applyAlignment="1">
      <alignment horizontal="right"/>
    </xf>
    <xf numFmtId="4" fontId="43" fillId="0" borderId="0" xfId="358" applyNumberFormat="1" applyFont="1" applyAlignment="1">
      <alignment horizontal="left"/>
    </xf>
    <xf numFmtId="174" fontId="43" fillId="0" borderId="0" xfId="358" applyNumberFormat="1" applyFont="1" applyAlignment="1">
      <alignment vertical="top"/>
    </xf>
    <xf numFmtId="170" fontId="84" fillId="29" borderId="65" xfId="358" applyNumberFormat="1" applyFont="1" applyFill="1" applyBorder="1" applyAlignment="1">
      <alignment vertical="top"/>
    </xf>
    <xf numFmtId="170" fontId="82" fillId="0" borderId="0" xfId="358" applyNumberFormat="1" applyFont="1" applyFill="1" applyBorder="1" applyAlignment="1" applyProtection="1">
      <alignment horizontal="left"/>
      <protection hidden="1"/>
    </xf>
    <xf numFmtId="170" fontId="82" fillId="0" borderId="0" xfId="358" applyNumberFormat="1" applyFont="1" applyFill="1" applyBorder="1" applyAlignment="1" applyProtection="1">
      <alignment vertical="top" wrapText="1"/>
      <protection hidden="1"/>
    </xf>
    <xf numFmtId="170" fontId="82" fillId="0" borderId="0" xfId="358" applyNumberFormat="1" applyFont="1" applyFill="1" applyBorder="1" applyProtection="1">
      <protection hidden="1"/>
    </xf>
    <xf numFmtId="174" fontId="84" fillId="29" borderId="65" xfId="358" applyNumberFormat="1" applyFont="1" applyFill="1" applyBorder="1" applyAlignment="1">
      <alignment horizontal="right" vertical="top"/>
    </xf>
    <xf numFmtId="180" fontId="44" fillId="0" borderId="0" xfId="358" applyNumberFormat="1" applyFont="1" applyAlignment="1">
      <alignment vertical="top"/>
    </xf>
    <xf numFmtId="170" fontId="43" fillId="0" borderId="0" xfId="358" applyFont="1" applyFill="1" applyAlignment="1">
      <alignment horizontal="left" vertical="top" wrapText="1"/>
    </xf>
    <xf numFmtId="170" fontId="43" fillId="0" borderId="0" xfId="358" applyFont="1" applyAlignment="1">
      <alignment horizontal="left" vertical="top" wrapText="1"/>
    </xf>
    <xf numFmtId="181" fontId="43" fillId="0" borderId="0" xfId="358" applyNumberFormat="1" applyFont="1" applyAlignment="1">
      <alignment vertical="top"/>
    </xf>
    <xf numFmtId="182" fontId="74" fillId="0" borderId="0" xfId="358" applyNumberFormat="1" applyFont="1" applyAlignment="1">
      <alignment vertical="top"/>
    </xf>
    <xf numFmtId="170" fontId="74" fillId="29" borderId="66" xfId="358" applyFont="1" applyFill="1" applyBorder="1" applyAlignment="1">
      <alignment horizontal="center"/>
    </xf>
    <xf numFmtId="183" fontId="44" fillId="0" borderId="0" xfId="358" applyNumberFormat="1" applyFont="1" applyAlignment="1">
      <alignment vertical="top"/>
    </xf>
    <xf numFmtId="49" fontId="5" fillId="0" borderId="68" xfId="358" applyNumberFormat="1" applyFont="1" applyFill="1" applyBorder="1" applyAlignment="1">
      <alignment horizontal="right"/>
    </xf>
    <xf numFmtId="49" fontId="5" fillId="0" borderId="65" xfId="358" applyNumberFormat="1" applyFont="1" applyFill="1" applyBorder="1" applyAlignment="1">
      <alignment horizontal="right"/>
    </xf>
    <xf numFmtId="166" fontId="5" fillId="0" borderId="68" xfId="358" applyNumberFormat="1" applyFont="1" applyFill="1" applyBorder="1" applyAlignment="1"/>
    <xf numFmtId="166" fontId="5" fillId="0" borderId="65" xfId="358" applyNumberFormat="1" applyFont="1" applyFill="1" applyBorder="1" applyAlignment="1"/>
    <xf numFmtId="183" fontId="43" fillId="0" borderId="0" xfId="358" applyNumberFormat="1" applyFont="1" applyAlignment="1">
      <alignment vertical="top"/>
    </xf>
    <xf numFmtId="170" fontId="124" fillId="0" borderId="0" xfId="358" applyFont="1" applyAlignment="1">
      <alignment vertical="top" wrapText="1"/>
    </xf>
    <xf numFmtId="184" fontId="43" fillId="0" borderId="0" xfId="358" applyNumberFormat="1" applyFont="1" applyAlignment="1">
      <alignment vertical="top"/>
    </xf>
    <xf numFmtId="174" fontId="113" fillId="0" borderId="0" xfId="358" applyNumberFormat="1" applyFont="1" applyAlignment="1">
      <alignment vertical="top"/>
    </xf>
    <xf numFmtId="170" fontId="5" fillId="0" borderId="0" xfId="358" applyNumberFormat="1" applyFont="1" applyFill="1" applyBorder="1" applyProtection="1">
      <protection locked="0"/>
    </xf>
    <xf numFmtId="176" fontId="43" fillId="0" borderId="0" xfId="358" applyNumberFormat="1" applyFont="1" applyAlignment="1">
      <alignment horizontal="right"/>
    </xf>
    <xf numFmtId="174" fontId="43" fillId="0" borderId="0" xfId="358" applyNumberFormat="1" applyFont="1" applyFill="1" applyAlignment="1">
      <alignment vertical="top"/>
    </xf>
    <xf numFmtId="170" fontId="88" fillId="28" borderId="71" xfId="358" applyFont="1" applyFill="1" applyBorder="1" applyAlignment="1" applyProtection="1">
      <alignment horizontal="left" vertical="center" shrinkToFit="1" readingOrder="1"/>
      <protection hidden="1"/>
    </xf>
    <xf numFmtId="170" fontId="5" fillId="0" borderId="64" xfId="358" applyNumberFormat="1" applyFont="1" applyBorder="1" applyAlignment="1" applyProtection="1">
      <alignment horizontal="left" readingOrder="1"/>
      <protection hidden="1"/>
    </xf>
    <xf numFmtId="170" fontId="88" fillId="28" borderId="71" xfId="358" applyFont="1" applyFill="1" applyBorder="1" applyAlignment="1" applyProtection="1">
      <alignment horizontal="left" vertical="center" readingOrder="1"/>
      <protection hidden="1"/>
    </xf>
    <xf numFmtId="170" fontId="88" fillId="28" borderId="64" xfId="358" applyNumberFormat="1" applyFont="1" applyFill="1" applyBorder="1" applyAlignment="1" applyProtection="1">
      <alignment horizontal="left" vertical="center" readingOrder="1"/>
      <protection hidden="1"/>
    </xf>
    <xf numFmtId="4" fontId="74" fillId="29" borderId="72" xfId="358" applyNumberFormat="1" applyFont="1" applyFill="1" applyBorder="1" applyAlignment="1">
      <alignment horizontal="right"/>
    </xf>
    <xf numFmtId="170" fontId="121" fillId="0" borderId="0" xfId="358" applyNumberFormat="1" applyFont="1" applyFill="1" applyBorder="1" applyProtection="1">
      <protection hidden="1"/>
    </xf>
    <xf numFmtId="2" fontId="5" fillId="0" borderId="0" xfId="358" applyNumberFormat="1" applyFont="1" applyFill="1" applyBorder="1" applyProtection="1">
      <protection hidden="1"/>
    </xf>
    <xf numFmtId="174" fontId="95" fillId="0" borderId="0" xfId="358" applyNumberFormat="1" applyFont="1" applyFill="1" applyBorder="1" applyAlignment="1" applyProtection="1">
      <alignment horizontal="center"/>
      <protection hidden="1"/>
    </xf>
    <xf numFmtId="170" fontId="95" fillId="0" borderId="0" xfId="358" applyNumberFormat="1" applyFont="1" applyFill="1" applyBorder="1" applyProtection="1">
      <protection hidden="1"/>
    </xf>
    <xf numFmtId="170" fontId="78" fillId="0" borderId="0" xfId="358" applyNumberFormat="1" applyFont="1" applyFill="1" applyBorder="1" applyProtection="1">
      <protection hidden="1"/>
    </xf>
    <xf numFmtId="170" fontId="78" fillId="0" borderId="0" xfId="358" applyNumberFormat="1" applyFont="1" applyFill="1" applyBorder="1" applyProtection="1">
      <protection locked="0"/>
    </xf>
    <xf numFmtId="4" fontId="78" fillId="0" borderId="0" xfId="358" applyNumberFormat="1" applyFont="1" applyFill="1" applyBorder="1" applyProtection="1">
      <protection hidden="1"/>
    </xf>
    <xf numFmtId="170" fontId="95" fillId="0" borderId="0" xfId="358" applyNumberFormat="1" applyFont="1" applyFill="1" applyBorder="1" applyAlignment="1" applyProtection="1">
      <alignment horizontal="center"/>
      <protection hidden="1"/>
    </xf>
    <xf numFmtId="174" fontId="82" fillId="0" borderId="0" xfId="358" applyNumberFormat="1" applyFont="1" applyFill="1" applyBorder="1" applyAlignment="1" applyProtection="1">
      <alignment horizontal="left"/>
      <protection hidden="1"/>
    </xf>
    <xf numFmtId="174" fontId="78" fillId="29" borderId="65" xfId="358" applyNumberFormat="1" applyFont="1" applyFill="1" applyBorder="1" applyAlignment="1" applyProtection="1">
      <alignment horizontal="left"/>
      <protection hidden="1"/>
    </xf>
    <xf numFmtId="170" fontId="78" fillId="29" borderId="66" xfId="358" applyNumberFormat="1" applyFont="1" applyFill="1" applyBorder="1" applyProtection="1">
      <protection hidden="1"/>
    </xf>
    <xf numFmtId="170" fontId="119" fillId="29" borderId="66" xfId="358" applyNumberFormat="1" applyFont="1" applyFill="1" applyBorder="1" applyProtection="1">
      <protection hidden="1"/>
    </xf>
    <xf numFmtId="170" fontId="78" fillId="29" borderId="66" xfId="358" applyNumberFormat="1" applyFont="1" applyFill="1" applyBorder="1" applyProtection="1">
      <protection locked="0"/>
    </xf>
    <xf numFmtId="4" fontId="78" fillId="29" borderId="72" xfId="358" applyNumberFormat="1" applyFont="1" applyFill="1" applyBorder="1" applyProtection="1">
      <protection hidden="1"/>
    </xf>
    <xf numFmtId="49" fontId="5" fillId="0" borderId="0" xfId="358" applyNumberFormat="1" applyAlignment="1">
      <alignment horizontal="right"/>
    </xf>
    <xf numFmtId="49" fontId="5" fillId="0" borderId="0" xfId="358" applyNumberFormat="1" applyAlignment="1">
      <alignment vertical="top" wrapText="1"/>
    </xf>
    <xf numFmtId="1" fontId="5" fillId="0" borderId="0" xfId="358" applyNumberFormat="1" applyAlignment="1">
      <alignment horizontal="center" vertical="top"/>
    </xf>
    <xf numFmtId="4" fontId="5" fillId="0" borderId="0" xfId="367" applyNumberFormat="1" applyFont="1" applyFill="1" applyAlignment="1">
      <alignment horizontal="right"/>
    </xf>
    <xf numFmtId="170" fontId="5" fillId="0" borderId="0" xfId="367" applyFont="1" applyAlignment="1">
      <alignment horizontal="right"/>
    </xf>
    <xf numFmtId="170" fontId="5" fillId="0" borderId="0" xfId="367" applyFont="1" applyAlignment="1">
      <alignment vertical="top" wrapText="1"/>
    </xf>
    <xf numFmtId="1" fontId="5" fillId="0" borderId="0" xfId="367" applyNumberFormat="1" applyFont="1" applyAlignment="1">
      <alignment horizontal="center" vertical="top"/>
    </xf>
    <xf numFmtId="4" fontId="5" fillId="0" borderId="0" xfId="366" applyNumberFormat="1" applyFont="1" applyFill="1" applyBorder="1" applyAlignment="1">
      <alignment horizontal="right"/>
    </xf>
    <xf numFmtId="4" fontId="78" fillId="0" borderId="0" xfId="366" applyNumberFormat="1" applyFont="1" applyFill="1" applyBorder="1" applyAlignment="1">
      <alignment horizontal="right"/>
    </xf>
    <xf numFmtId="49" fontId="5" fillId="0" borderId="0" xfId="366" applyNumberFormat="1" applyFont="1" applyBorder="1" applyAlignment="1">
      <alignment horizontal="right" wrapText="1"/>
    </xf>
    <xf numFmtId="49" fontId="5" fillId="0" borderId="0" xfId="366" applyNumberFormat="1" applyFont="1" applyBorder="1" applyAlignment="1">
      <alignment horizontal="justify" vertical="top" wrapText="1"/>
    </xf>
    <xf numFmtId="1" fontId="5" fillId="0" borderId="0" xfId="368" applyNumberFormat="1" applyAlignment="1">
      <alignment horizontal="center" vertical="top"/>
    </xf>
    <xf numFmtId="4" fontId="41" fillId="0" borderId="0" xfId="366" applyNumberFormat="1" applyFont="1" applyFill="1" applyBorder="1" applyAlignment="1">
      <alignment horizontal="right"/>
    </xf>
    <xf numFmtId="4" fontId="90" fillId="0" borderId="0" xfId="366" applyNumberFormat="1" applyFont="1" applyFill="1" applyBorder="1" applyAlignment="1">
      <alignment horizontal="right"/>
    </xf>
    <xf numFmtId="49" fontId="41" fillId="0" borderId="0" xfId="366" applyNumberFormat="1" applyFont="1" applyBorder="1" applyAlignment="1">
      <alignment horizontal="right" wrapText="1"/>
    </xf>
    <xf numFmtId="49" fontId="90" fillId="0" borderId="0" xfId="366" applyNumberFormat="1" applyFont="1" applyBorder="1" applyAlignment="1">
      <alignment horizontal="justify" vertical="top" wrapText="1"/>
    </xf>
    <xf numFmtId="1" fontId="41" fillId="0" borderId="0" xfId="368" applyNumberFormat="1" applyFont="1" applyAlignment="1">
      <alignment horizontal="center" vertical="top"/>
    </xf>
    <xf numFmtId="4" fontId="90" fillId="0" borderId="1" xfId="367" applyNumberFormat="1" applyFont="1" applyFill="1" applyBorder="1" applyAlignment="1">
      <alignment horizontal="right"/>
    </xf>
    <xf numFmtId="170" fontId="90" fillId="0" borderId="1" xfId="367" applyFont="1" applyBorder="1" applyAlignment="1">
      <alignment horizontal="right"/>
    </xf>
    <xf numFmtId="170" fontId="90" fillId="0" borderId="1" xfId="367" applyFont="1" applyBorder="1" applyAlignment="1">
      <alignment vertical="top" wrapText="1"/>
    </xf>
    <xf numFmtId="1" fontId="90" fillId="0" borderId="1" xfId="367" applyNumberFormat="1" applyFont="1" applyBorder="1" applyAlignment="1">
      <alignment horizontal="center" vertical="top"/>
    </xf>
    <xf numFmtId="4" fontId="78" fillId="0" borderId="30" xfId="367" applyNumberFormat="1" applyFont="1" applyFill="1" applyBorder="1" applyAlignment="1">
      <alignment horizontal="right"/>
    </xf>
    <xf numFmtId="4" fontId="5" fillId="0" borderId="30" xfId="367" applyNumberFormat="1" applyFont="1" applyFill="1" applyBorder="1" applyAlignment="1">
      <alignment horizontal="right"/>
    </xf>
    <xf numFmtId="170" fontId="5" fillId="0" borderId="30" xfId="367" applyFont="1" applyBorder="1" applyAlignment="1">
      <alignment horizontal="right"/>
    </xf>
    <xf numFmtId="170" fontId="5" fillId="0" borderId="30" xfId="367" applyFont="1" applyBorder="1" applyAlignment="1">
      <alignment vertical="top" wrapText="1"/>
    </xf>
    <xf numFmtId="1" fontId="5" fillId="0" borderId="30" xfId="367" applyNumberFormat="1" applyFont="1" applyBorder="1" applyAlignment="1">
      <alignment horizontal="center" vertical="top"/>
    </xf>
    <xf numFmtId="4" fontId="90" fillId="27" borderId="62" xfId="364" applyNumberFormat="1" applyFont="1" applyFill="1" applyBorder="1" applyAlignment="1">
      <alignment horizontal="right"/>
    </xf>
    <xf numFmtId="4" fontId="5" fillId="27" borderId="1" xfId="364" applyNumberFormat="1" applyFont="1" applyFill="1" applyBorder="1" applyAlignment="1">
      <alignment horizontal="right"/>
    </xf>
    <xf numFmtId="170" fontId="5" fillId="27" borderId="1" xfId="358" applyFont="1" applyFill="1" applyBorder="1" applyAlignment="1">
      <alignment horizontal="right" wrapText="1"/>
    </xf>
    <xf numFmtId="170" fontId="90" fillId="27" borderId="1" xfId="364" applyFont="1" applyFill="1" applyBorder="1" applyAlignment="1">
      <alignment vertical="top" wrapText="1"/>
    </xf>
    <xf numFmtId="1" fontId="78" fillId="27" borderId="61" xfId="364" applyNumberFormat="1" applyFont="1" applyFill="1" applyBorder="1" applyAlignment="1">
      <alignment horizontal="center" vertical="top"/>
    </xf>
    <xf numFmtId="4" fontId="5" fillId="0" borderId="0" xfId="364" applyNumberFormat="1" applyFont="1" applyFill="1" applyAlignment="1">
      <alignment horizontal="right"/>
    </xf>
    <xf numFmtId="170" fontId="5" fillId="0" borderId="0" xfId="364" applyFont="1" applyFill="1" applyAlignment="1">
      <alignment horizontal="right"/>
    </xf>
    <xf numFmtId="170" fontId="90" fillId="0" borderId="0" xfId="364" applyFont="1" applyFill="1" applyAlignment="1">
      <alignment vertical="top" wrapText="1"/>
    </xf>
    <xf numFmtId="1" fontId="78" fillId="0" borderId="0" xfId="364" applyNumberFormat="1" applyFont="1" applyFill="1" applyAlignment="1">
      <alignment horizontal="center" vertical="top"/>
    </xf>
    <xf numFmtId="49" fontId="43" fillId="0" borderId="0" xfId="358" applyNumberFormat="1" applyFont="1" applyFill="1" applyAlignment="1">
      <alignment horizontal="right"/>
    </xf>
    <xf numFmtId="49" fontId="43" fillId="0" borderId="0" xfId="358" applyNumberFormat="1" applyFont="1" applyFill="1" applyAlignment="1">
      <alignment vertical="top" wrapText="1"/>
    </xf>
    <xf numFmtId="4" fontId="5" fillId="0" borderId="0" xfId="368" applyNumberFormat="1" applyFont="1" applyFill="1" applyAlignment="1">
      <alignment horizontal="right"/>
    </xf>
    <xf numFmtId="170" fontId="78" fillId="0" borderId="0" xfId="367" applyFont="1" applyAlignment="1">
      <alignment horizontal="right"/>
    </xf>
    <xf numFmtId="49" fontId="99" fillId="0" borderId="0" xfId="366" applyNumberFormat="1" applyFont="1" applyAlignment="1">
      <alignment horizontal="justify" vertical="top" wrapText="1"/>
    </xf>
    <xf numFmtId="1" fontId="78" fillId="0" borderId="0" xfId="367" applyNumberFormat="1" applyFont="1" applyAlignment="1">
      <alignment horizontal="center" vertical="top"/>
    </xf>
    <xf numFmtId="4" fontId="5" fillId="0" borderId="0" xfId="358" applyNumberFormat="1" applyFont="1" applyFill="1" applyBorder="1" applyAlignment="1">
      <alignment horizontal="right" vertical="center"/>
    </xf>
    <xf numFmtId="4" fontId="5" fillId="0" borderId="0" xfId="358" applyNumberFormat="1" applyFont="1" applyAlignment="1">
      <alignment horizontal="right" vertical="center"/>
    </xf>
    <xf numFmtId="49" fontId="5" fillId="0" borderId="0" xfId="358" applyNumberFormat="1" applyFont="1" applyFill="1" applyAlignment="1">
      <alignment horizontal="right" vertical="center"/>
    </xf>
    <xf numFmtId="170" fontId="3" fillId="0" borderId="0" xfId="358" applyNumberFormat="1" applyFont="1" applyAlignment="1">
      <alignment vertical="top" wrapText="1"/>
    </xf>
    <xf numFmtId="1" fontId="5" fillId="0" borderId="0" xfId="364" applyNumberFormat="1" applyFont="1" applyFill="1" applyAlignment="1">
      <alignment horizontal="center" vertical="top"/>
    </xf>
    <xf numFmtId="4" fontId="43" fillId="0" borderId="0" xfId="358" applyNumberFormat="1" applyFont="1" applyFill="1" applyBorder="1" applyAlignment="1" applyProtection="1">
      <alignment horizontal="right"/>
      <protection locked="0"/>
    </xf>
    <xf numFmtId="170" fontId="3" fillId="0" borderId="0" xfId="358" applyFont="1" applyFill="1" applyBorder="1" applyAlignment="1">
      <alignment horizontal="right" wrapText="1"/>
    </xf>
    <xf numFmtId="170" fontId="3" fillId="0" borderId="0" xfId="358" applyFont="1" applyFill="1" applyBorder="1" applyAlignment="1">
      <alignment vertical="top" wrapText="1"/>
    </xf>
    <xf numFmtId="4" fontId="5" fillId="0" borderId="0" xfId="358" applyNumberFormat="1" applyFont="1" applyFill="1" applyAlignment="1">
      <alignment horizontal="right" vertical="center"/>
    </xf>
    <xf numFmtId="49" fontId="5" fillId="0" borderId="0" xfId="358" applyNumberFormat="1" applyFont="1" applyFill="1" applyBorder="1" applyAlignment="1" applyProtection="1">
      <alignment horizontal="right" vertical="center"/>
      <protection hidden="1"/>
    </xf>
    <xf numFmtId="49" fontId="5" fillId="0" borderId="0" xfId="358" applyNumberFormat="1" applyFont="1" applyFill="1" applyBorder="1" applyAlignment="1" applyProtection="1">
      <alignment horizontal="right"/>
      <protection hidden="1"/>
    </xf>
    <xf numFmtId="170" fontId="3" fillId="0" borderId="0" xfId="358" applyFont="1" applyFill="1" applyAlignment="1">
      <alignment vertical="top" wrapText="1"/>
    </xf>
    <xf numFmtId="1" fontId="43" fillId="0" borderId="0" xfId="358" applyNumberFormat="1" applyFont="1" applyFill="1" applyAlignment="1">
      <alignment horizontal="center" vertical="top"/>
    </xf>
    <xf numFmtId="170" fontId="126" fillId="0" borderId="0" xfId="358" applyFont="1" applyFill="1" applyBorder="1" applyAlignment="1">
      <alignment vertical="top" wrapText="1"/>
    </xf>
    <xf numFmtId="1" fontId="83" fillId="0" borderId="0" xfId="358" applyNumberFormat="1" applyFont="1" applyFill="1" applyAlignment="1">
      <alignment horizontal="center" vertical="top"/>
    </xf>
    <xf numFmtId="4" fontId="43" fillId="0" borderId="0" xfId="352" applyNumberFormat="1" applyFont="1" applyFill="1" applyBorder="1" applyAlignment="1" applyProtection="1">
      <alignment horizontal="right"/>
      <protection locked="0"/>
    </xf>
    <xf numFmtId="170" fontId="43" fillId="0" borderId="0" xfId="358" applyFont="1" applyFill="1" applyAlignment="1" applyProtection="1">
      <alignment vertical="top" wrapText="1"/>
      <protection locked="0"/>
    </xf>
    <xf numFmtId="4" fontId="5" fillId="0" borderId="0" xfId="364" applyNumberFormat="1" applyFont="1" applyFill="1" applyBorder="1" applyAlignment="1">
      <alignment horizontal="right"/>
    </xf>
    <xf numFmtId="170" fontId="5" fillId="0" borderId="0" xfId="358" applyFill="1" applyAlignment="1">
      <alignment horizontal="center" vertical="center" wrapText="1"/>
    </xf>
    <xf numFmtId="170" fontId="5" fillId="0" borderId="0" xfId="358" applyFill="1" applyBorder="1" applyAlignment="1">
      <alignment horizontal="center" vertical="center" wrapText="1"/>
    </xf>
    <xf numFmtId="4" fontId="127" fillId="0" borderId="0" xfId="358" applyNumberFormat="1" applyFont="1" applyFill="1" applyBorder="1" applyAlignment="1">
      <alignment horizontal="right" wrapText="1"/>
    </xf>
    <xf numFmtId="4" fontId="52" fillId="0" borderId="0" xfId="358" applyNumberFormat="1" applyFont="1" applyFill="1" applyBorder="1" applyAlignment="1">
      <alignment horizontal="right" wrapText="1"/>
    </xf>
    <xf numFmtId="170" fontId="128" fillId="0" borderId="0" xfId="358" applyFont="1" applyFill="1" applyBorder="1" applyAlignment="1"/>
    <xf numFmtId="1" fontId="128" fillId="0" borderId="0" xfId="358" applyNumberFormat="1" applyFont="1" applyFill="1" applyBorder="1" applyAlignment="1">
      <alignment horizontal="center" vertical="top" wrapText="1"/>
    </xf>
    <xf numFmtId="1" fontId="128" fillId="0" borderId="0" xfId="358" applyNumberFormat="1" applyFont="1" applyFill="1" applyBorder="1" applyAlignment="1">
      <alignment horizontal="center" vertical="top"/>
    </xf>
    <xf numFmtId="49" fontId="75" fillId="0" borderId="0" xfId="358" applyNumberFormat="1" applyFont="1" applyFill="1" applyBorder="1" applyAlignment="1" applyProtection="1">
      <alignment horizontal="right" vertical="center"/>
      <protection hidden="1"/>
    </xf>
    <xf numFmtId="170" fontId="126" fillId="0" borderId="0" xfId="358" applyFont="1" applyFill="1" applyAlignment="1">
      <alignment vertical="top" wrapText="1"/>
    </xf>
    <xf numFmtId="1" fontId="75" fillId="0" borderId="0" xfId="364" applyNumberFormat="1" applyFont="1" applyFill="1" applyAlignment="1">
      <alignment horizontal="center" vertical="top"/>
    </xf>
    <xf numFmtId="170" fontId="75" fillId="0" borderId="0" xfId="358" applyNumberFormat="1" applyFont="1" applyFill="1" applyAlignment="1">
      <alignment horizontal="left" vertical="top" wrapText="1"/>
    </xf>
    <xf numFmtId="170" fontId="5" fillId="0" borderId="0" xfId="358" applyNumberFormat="1" applyFont="1" applyFill="1" applyAlignment="1">
      <alignment vertical="top" wrapText="1"/>
    </xf>
    <xf numFmtId="49" fontId="75" fillId="0" borderId="0" xfId="358" applyNumberFormat="1" applyFont="1" applyFill="1" applyAlignment="1">
      <alignment horizontal="right" vertical="center"/>
    </xf>
    <xf numFmtId="170" fontId="43" fillId="0" borderId="0" xfId="358" applyFont="1" applyFill="1" applyProtection="1">
      <protection locked="0"/>
    </xf>
    <xf numFmtId="170" fontId="43" fillId="0" borderId="0" xfId="358" applyFont="1" applyFill="1" applyBorder="1" applyProtection="1">
      <protection locked="0"/>
    </xf>
    <xf numFmtId="170" fontId="43" fillId="0" borderId="0" xfId="358" applyFont="1" applyFill="1" applyAlignment="1" applyProtection="1">
      <alignment horizontal="right"/>
      <protection locked="0"/>
    </xf>
    <xf numFmtId="170" fontId="43" fillId="0" borderId="0" xfId="358" quotePrefix="1" applyFont="1" applyFill="1" applyAlignment="1" applyProtection="1">
      <alignment vertical="top" wrapText="1"/>
    </xf>
    <xf numFmtId="1" fontId="43" fillId="0" borderId="0" xfId="358" applyNumberFormat="1" applyFont="1" applyFill="1" applyAlignment="1" applyProtection="1">
      <alignment horizontal="center" vertical="top" wrapText="1"/>
    </xf>
    <xf numFmtId="170" fontId="43" fillId="0" borderId="0" xfId="358" applyFont="1" applyFill="1" applyAlignment="1" applyProtection="1">
      <alignment vertical="top" wrapText="1"/>
    </xf>
    <xf numFmtId="170" fontId="5" fillId="0" borderId="0" xfId="358" applyFont="1" applyFill="1" applyAlignment="1">
      <alignment horizontal="right" wrapText="1"/>
    </xf>
    <xf numFmtId="170" fontId="126" fillId="0" borderId="0" xfId="358" applyNumberFormat="1" applyFont="1" applyFill="1" applyAlignment="1">
      <alignment vertical="top" wrapText="1"/>
    </xf>
    <xf numFmtId="170" fontId="3" fillId="0" borderId="0" xfId="358" applyNumberFormat="1" applyFont="1" applyFill="1" applyAlignment="1">
      <alignment vertical="top" wrapText="1"/>
    </xf>
    <xf numFmtId="49" fontId="5" fillId="0" borderId="0" xfId="358" applyNumberFormat="1" applyFont="1" applyFill="1" applyAlignment="1">
      <alignment vertical="center"/>
    </xf>
    <xf numFmtId="49" fontId="3" fillId="0" borderId="0" xfId="358" applyNumberFormat="1" applyFont="1" applyFill="1" applyAlignment="1">
      <alignment vertical="top" wrapText="1"/>
    </xf>
    <xf numFmtId="1" fontId="5" fillId="0" borderId="0" xfId="358" quotePrefix="1" applyNumberFormat="1" applyFont="1" applyFill="1" applyAlignment="1">
      <alignment vertical="top" wrapText="1"/>
    </xf>
    <xf numFmtId="170" fontId="5" fillId="25" borderId="0" xfId="358" applyFill="1"/>
    <xf numFmtId="170" fontId="75" fillId="0" borderId="0" xfId="358" applyFont="1" applyFill="1" applyAlignment="1">
      <alignment wrapText="1"/>
    </xf>
    <xf numFmtId="170" fontId="75" fillId="0" borderId="0" xfId="358" applyNumberFormat="1" applyFont="1" applyFill="1" applyAlignment="1">
      <alignment vertical="top" wrapText="1"/>
    </xf>
    <xf numFmtId="1" fontId="75" fillId="0" borderId="0" xfId="364" applyNumberFormat="1" applyFont="1" applyFill="1" applyAlignment="1">
      <alignment vertical="top"/>
    </xf>
    <xf numFmtId="4" fontId="5" fillId="25" borderId="0" xfId="358" applyNumberFormat="1" applyFont="1" applyFill="1" applyBorder="1" applyAlignment="1">
      <alignment horizontal="right" vertical="center"/>
    </xf>
    <xf numFmtId="4" fontId="5" fillId="25" borderId="0" xfId="358" applyNumberFormat="1" applyFont="1" applyFill="1" applyAlignment="1">
      <alignment horizontal="right" vertical="center"/>
    </xf>
    <xf numFmtId="1" fontId="5" fillId="0" borderId="0" xfId="364" applyNumberFormat="1" applyFont="1" applyFill="1" applyAlignment="1">
      <alignment vertical="top"/>
    </xf>
    <xf numFmtId="49" fontId="5" fillId="0" borderId="0" xfId="358" applyNumberFormat="1" applyFont="1" applyFill="1" applyBorder="1" applyAlignment="1" applyProtection="1">
      <alignment vertical="center"/>
      <protection hidden="1"/>
    </xf>
    <xf numFmtId="49" fontId="44" fillId="0" borderId="0" xfId="358" applyNumberFormat="1" applyFont="1" applyFill="1" applyAlignment="1">
      <alignment vertical="top" wrapText="1"/>
    </xf>
    <xf numFmtId="170" fontId="78" fillId="0" borderId="0" xfId="364" applyFont="1" applyFill="1" applyBorder="1" applyAlignment="1">
      <alignment horizontal="right"/>
    </xf>
    <xf numFmtId="170" fontId="75" fillId="0" borderId="0" xfId="358" applyFont="1" applyFill="1" applyAlignment="1">
      <alignment horizontal="right" wrapText="1"/>
    </xf>
    <xf numFmtId="49" fontId="130" fillId="0" borderId="0" xfId="358" applyNumberFormat="1" applyFont="1" applyFill="1" applyAlignment="1">
      <alignment vertical="top" wrapText="1"/>
    </xf>
    <xf numFmtId="1" fontId="79" fillId="0" borderId="0" xfId="364" applyNumberFormat="1" applyFont="1" applyFill="1" applyBorder="1" applyAlignment="1">
      <alignment horizontal="center" vertical="top"/>
    </xf>
    <xf numFmtId="49" fontId="44" fillId="0" borderId="0" xfId="358" applyNumberFormat="1" applyFont="1" applyFill="1" applyAlignment="1">
      <alignment horizontal="right" vertical="top" wrapText="1"/>
    </xf>
    <xf numFmtId="4" fontId="44" fillId="0" borderId="0" xfId="358" applyNumberFormat="1" applyFont="1" applyFill="1" applyAlignment="1">
      <alignment horizontal="right" wrapText="1"/>
    </xf>
    <xf numFmtId="4" fontId="75" fillId="0" borderId="0" xfId="364" applyNumberFormat="1" applyFont="1" applyFill="1" applyAlignment="1">
      <alignment horizontal="right"/>
    </xf>
    <xf numFmtId="170" fontId="5" fillId="0" borderId="0" xfId="358" quotePrefix="1" applyNumberFormat="1" applyFont="1" applyFill="1" applyAlignment="1">
      <alignment horizontal="left" vertical="top" wrapText="1"/>
    </xf>
    <xf numFmtId="170" fontId="88" fillId="0" borderId="0" xfId="358" applyFont="1" applyFill="1" applyProtection="1"/>
    <xf numFmtId="170" fontId="88" fillId="0" borderId="0" xfId="358" applyFont="1" applyFill="1" applyBorder="1" applyAlignment="1" applyProtection="1">
      <alignment horizontal="justify" vertical="top"/>
      <protection locked="0"/>
    </xf>
    <xf numFmtId="4" fontId="86" fillId="0" borderId="0" xfId="372" applyNumberFormat="1" applyFont="1" applyFill="1" applyBorder="1" applyAlignment="1" applyProtection="1">
      <alignment horizontal="right"/>
    </xf>
    <xf numFmtId="4" fontId="88" fillId="0" borderId="0" xfId="352" applyNumberFormat="1" applyFont="1" applyFill="1" applyBorder="1" applyAlignment="1" applyProtection="1">
      <alignment horizontal="right"/>
      <protection locked="0"/>
    </xf>
    <xf numFmtId="4" fontId="73" fillId="0" borderId="0" xfId="352" applyNumberFormat="1" applyFont="1" applyFill="1" applyBorder="1" applyAlignment="1" applyProtection="1">
      <alignment horizontal="right"/>
    </xf>
    <xf numFmtId="170" fontId="5" fillId="0" borderId="0" xfId="358" applyFill="1" applyBorder="1" applyAlignment="1" applyProtection="1">
      <alignment vertical="top"/>
    </xf>
    <xf numFmtId="1" fontId="73" fillId="0" borderId="0" xfId="358" applyNumberFormat="1" applyFont="1" applyFill="1" applyBorder="1" applyAlignment="1" applyProtection="1">
      <alignment horizontal="center" vertical="top"/>
    </xf>
    <xf numFmtId="170" fontId="5" fillId="0" borderId="0" xfId="358" applyFont="1" applyFill="1" applyBorder="1" applyProtection="1">
      <protection locked="0"/>
    </xf>
    <xf numFmtId="172" fontId="78" fillId="0" borderId="0" xfId="358" applyNumberFormat="1" applyFont="1" applyFill="1" applyBorder="1" applyAlignment="1" applyProtection="1">
      <alignment horizontal="center"/>
      <protection locked="0"/>
    </xf>
    <xf numFmtId="165" fontId="78" fillId="0" borderId="0" xfId="352" applyFont="1" applyFill="1" applyBorder="1" applyAlignment="1" applyProtection="1">
      <alignment horizontal="center"/>
      <protection locked="0"/>
    </xf>
    <xf numFmtId="172" fontId="5" fillId="0" borderId="0" xfId="358" applyNumberFormat="1" applyFont="1" applyFill="1" applyBorder="1" applyProtection="1">
      <protection locked="0"/>
    </xf>
    <xf numFmtId="172" fontId="5" fillId="0" borderId="0" xfId="358" applyNumberFormat="1" applyFont="1" applyFill="1" applyBorder="1" applyProtection="1">
      <protection hidden="1"/>
    </xf>
    <xf numFmtId="1" fontId="5" fillId="0" borderId="0" xfId="358" quotePrefix="1" applyNumberFormat="1" applyFont="1" applyFill="1" applyBorder="1" applyAlignment="1" applyProtection="1">
      <alignment horizontal="center" vertical="top" wrapText="1"/>
      <protection locked="0"/>
    </xf>
    <xf numFmtId="16" fontId="5" fillId="0" borderId="0" xfId="358" quotePrefix="1" applyNumberFormat="1" applyFont="1" applyFill="1" applyAlignment="1">
      <alignment vertical="top" wrapText="1"/>
    </xf>
    <xf numFmtId="12" fontId="5" fillId="0" borderId="0" xfId="358" applyNumberFormat="1" applyFont="1" applyFill="1" applyAlignment="1">
      <alignment horizontal="left" vertical="top" wrapText="1"/>
    </xf>
    <xf numFmtId="49" fontId="5" fillId="0" borderId="0" xfId="364" applyNumberFormat="1" applyFont="1" applyFill="1" applyAlignment="1">
      <alignment horizontal="center"/>
    </xf>
    <xf numFmtId="170" fontId="75" fillId="0" borderId="0" xfId="358" applyFont="1" applyFill="1" applyAlignment="1">
      <alignment horizontal="center" vertical="center" wrapText="1"/>
    </xf>
    <xf numFmtId="170" fontId="75" fillId="0" borderId="0" xfId="358" applyFont="1" applyFill="1" applyAlignment="1">
      <alignment horizontal="left" vertical="top" wrapText="1"/>
    </xf>
    <xf numFmtId="49" fontId="75" fillId="0" borderId="0" xfId="364" applyNumberFormat="1" applyFont="1" applyFill="1" applyAlignment="1">
      <alignment horizontal="center"/>
    </xf>
    <xf numFmtId="49" fontId="43" fillId="0" borderId="0" xfId="352" quotePrefix="1" applyNumberFormat="1" applyFont="1" applyFill="1" applyAlignment="1" applyProtection="1">
      <alignment vertical="top" wrapText="1"/>
    </xf>
    <xf numFmtId="49" fontId="43" fillId="0" borderId="0" xfId="358" applyNumberFormat="1" applyFont="1" applyFill="1"/>
    <xf numFmtId="170" fontId="3" fillId="25" borderId="0" xfId="358" applyFont="1" applyFill="1"/>
    <xf numFmtId="170" fontId="5" fillId="0" borderId="0" xfId="358" applyFont="1" applyFill="1" applyBorder="1" applyAlignment="1">
      <alignment horizontal="right" wrapText="1"/>
    </xf>
    <xf numFmtId="170" fontId="43" fillId="0" borderId="0" xfId="358" quotePrefix="1" applyFont="1" applyFill="1" applyBorder="1" applyAlignment="1">
      <alignment vertical="top" wrapText="1"/>
    </xf>
    <xf numFmtId="170" fontId="5" fillId="0" borderId="0" xfId="358" quotePrefix="1" applyFont="1" applyFill="1" applyBorder="1" applyAlignment="1">
      <alignment vertical="top" wrapText="1"/>
    </xf>
    <xf numFmtId="1" fontId="43" fillId="0" borderId="0" xfId="358" applyNumberFormat="1" applyFont="1" applyFill="1" applyBorder="1" applyAlignment="1">
      <alignment horizontal="center" vertical="top"/>
    </xf>
    <xf numFmtId="170" fontId="43" fillId="0" borderId="0" xfId="358" quotePrefix="1" applyFont="1" applyFill="1" applyAlignment="1">
      <alignment vertical="top"/>
    </xf>
    <xf numFmtId="1" fontId="43" fillId="0" borderId="0" xfId="358" applyNumberFormat="1" applyFont="1" applyFill="1" applyAlignment="1" applyProtection="1">
      <alignment horizontal="center" vertical="top"/>
      <protection locked="0"/>
    </xf>
    <xf numFmtId="170" fontId="43" fillId="0" borderId="0" xfId="358" applyNumberFormat="1" applyFont="1" applyFill="1" applyAlignment="1" applyProtection="1">
      <alignment horizontal="center" vertical="top"/>
      <protection locked="0"/>
    </xf>
    <xf numFmtId="170" fontId="43" fillId="0" borderId="0" xfId="358" applyFont="1" applyFill="1" applyAlignment="1">
      <alignment vertical="top"/>
    </xf>
    <xf numFmtId="170" fontId="5" fillId="0" borderId="0" xfId="358" applyFill="1" applyAlignment="1" applyProtection="1">
      <alignment horizontal="center" vertical="center" wrapText="1"/>
      <protection hidden="1"/>
    </xf>
    <xf numFmtId="170" fontId="43" fillId="0" borderId="0" xfId="358" quotePrefix="1" applyFont="1" applyFill="1" applyBorder="1" applyAlignment="1">
      <alignment horizontal="left" vertical="top" wrapText="1"/>
    </xf>
    <xf numFmtId="1" fontId="52" fillId="0" borderId="0" xfId="358" applyNumberFormat="1" applyFont="1" applyFill="1" applyBorder="1" applyAlignment="1">
      <alignment horizontal="center" vertical="top" wrapText="1"/>
    </xf>
    <xf numFmtId="49" fontId="5" fillId="0" borderId="0" xfId="364" applyNumberFormat="1" applyFont="1" applyFill="1" applyBorder="1" applyAlignment="1">
      <alignment horizontal="center" vertical="top"/>
    </xf>
    <xf numFmtId="1" fontId="5" fillId="0" borderId="0" xfId="364" applyNumberFormat="1" applyFont="1" applyFill="1" applyBorder="1" applyAlignment="1">
      <alignment horizontal="center" vertical="top" wrapText="1"/>
    </xf>
    <xf numFmtId="1" fontId="5" fillId="0" borderId="0" xfId="358" applyNumberFormat="1" applyFill="1" applyBorder="1" applyAlignment="1">
      <alignment horizontal="center" vertical="top" wrapText="1"/>
    </xf>
    <xf numFmtId="170" fontId="52" fillId="0" borderId="0" xfId="358" applyFont="1" applyFill="1" applyBorder="1" applyAlignment="1">
      <alignment horizontal="right" vertical="center" wrapText="1"/>
    </xf>
    <xf numFmtId="49" fontId="43" fillId="0" borderId="0" xfId="352" applyNumberFormat="1" applyFont="1" applyFill="1" applyAlignment="1" applyProtection="1">
      <alignment vertical="top" wrapText="1"/>
    </xf>
    <xf numFmtId="170" fontId="5" fillId="0" borderId="0" xfId="358" quotePrefix="1" applyFont="1" applyFill="1" applyAlignment="1">
      <alignment vertical="top" wrapText="1"/>
    </xf>
    <xf numFmtId="4" fontId="44" fillId="0" borderId="0" xfId="352" applyNumberFormat="1" applyFont="1" applyFill="1" applyAlignment="1" applyProtection="1">
      <alignment horizontal="right"/>
    </xf>
    <xf numFmtId="170" fontId="43" fillId="0" borderId="0" xfId="358" applyFont="1" applyFill="1" applyAlignment="1" applyProtection="1">
      <alignment horizontal="right"/>
    </xf>
    <xf numFmtId="170" fontId="5" fillId="25" borderId="0" xfId="358" applyFill="1" applyAlignment="1">
      <alignment horizontal="center" vertical="center" wrapText="1"/>
    </xf>
    <xf numFmtId="170" fontId="5" fillId="25" borderId="0" xfId="358" applyFill="1" applyBorder="1" applyAlignment="1">
      <alignment horizontal="center" vertical="center" wrapText="1"/>
    </xf>
    <xf numFmtId="170" fontId="52" fillId="0" borderId="0" xfId="358" applyFont="1" applyFill="1" applyBorder="1" applyAlignment="1">
      <alignment horizontal="right" wrapText="1"/>
    </xf>
    <xf numFmtId="170" fontId="131" fillId="0" borderId="0" xfId="358" applyFont="1" applyFill="1" applyBorder="1" applyAlignment="1">
      <alignment horizontal="right" wrapText="1"/>
    </xf>
    <xf numFmtId="170" fontId="43" fillId="25" borderId="0" xfId="358" applyFont="1" applyFill="1" applyProtection="1">
      <protection locked="0"/>
    </xf>
    <xf numFmtId="170" fontId="43" fillId="25" borderId="0" xfId="358" applyFont="1" applyFill="1" applyBorder="1" applyProtection="1">
      <protection locked="0"/>
    </xf>
    <xf numFmtId="170" fontId="75" fillId="0" borderId="0" xfId="358" applyFont="1" applyFill="1" applyBorder="1" applyAlignment="1">
      <alignment horizontal="right" wrapText="1"/>
    </xf>
    <xf numFmtId="170" fontId="75" fillId="0" borderId="0" xfId="358" quotePrefix="1" applyFont="1" applyFill="1" applyAlignment="1">
      <alignment vertical="top" wrapText="1"/>
    </xf>
    <xf numFmtId="170" fontId="5" fillId="0" borderId="0" xfId="358" applyFont="1" applyFill="1" applyAlignment="1" applyProtection="1">
      <alignment horizontal="left" vertical="top" wrapText="1"/>
      <protection locked="0"/>
    </xf>
    <xf numFmtId="170" fontId="43" fillId="0" borderId="0" xfId="358" quotePrefix="1" applyFont="1" applyFill="1" applyAlignment="1">
      <alignment vertical="top" wrapText="1"/>
    </xf>
    <xf numFmtId="170" fontId="83" fillId="0" borderId="0" xfId="358" quotePrefix="1" applyFont="1" applyFill="1" applyAlignment="1" applyProtection="1">
      <alignment vertical="top" wrapText="1"/>
    </xf>
    <xf numFmtId="170" fontId="84" fillId="0" borderId="0" xfId="358" quotePrefix="1" applyFont="1" applyFill="1" applyAlignment="1" applyProtection="1">
      <alignment vertical="top" wrapText="1"/>
    </xf>
    <xf numFmtId="1" fontId="3" fillId="0" borderId="0" xfId="358" applyNumberFormat="1" applyFont="1" applyFill="1"/>
    <xf numFmtId="170" fontId="84" fillId="0" borderId="0" xfId="358" applyFont="1" applyFill="1" applyAlignment="1" applyProtection="1">
      <alignment vertical="top" wrapText="1"/>
    </xf>
    <xf numFmtId="170" fontId="75" fillId="0" borderId="0" xfId="358" applyFont="1" applyFill="1" applyAlignment="1">
      <alignment vertical="top" wrapText="1"/>
    </xf>
    <xf numFmtId="170" fontId="3" fillId="0" borderId="0" xfId="358" applyFont="1" applyAlignment="1">
      <alignment horizontal="justify" vertical="top" wrapText="1"/>
    </xf>
    <xf numFmtId="170" fontId="3" fillId="0" borderId="0" xfId="358" applyFont="1" applyAlignment="1">
      <alignment vertical="top" wrapText="1"/>
    </xf>
    <xf numFmtId="1" fontId="3" fillId="0" borderId="0" xfId="358" applyNumberFormat="1" applyFont="1" applyFill="1" applyBorder="1" applyAlignment="1">
      <alignment horizontal="center" vertical="top"/>
    </xf>
    <xf numFmtId="170" fontId="90" fillId="0" borderId="0" xfId="358" applyFont="1" applyAlignment="1">
      <alignment horizontal="left" vertical="top" wrapText="1"/>
    </xf>
    <xf numFmtId="1" fontId="3" fillId="0" borderId="0" xfId="358" applyNumberFormat="1" applyFont="1" applyAlignment="1">
      <alignment horizontal="center" vertical="top"/>
    </xf>
    <xf numFmtId="4" fontId="87" fillId="0" borderId="0" xfId="358" applyNumberFormat="1" applyFont="1" applyFill="1" applyBorder="1" applyAlignment="1">
      <alignment horizontal="right"/>
    </xf>
    <xf numFmtId="4" fontId="87" fillId="0" borderId="0" xfId="358" applyNumberFormat="1" applyFont="1" applyFill="1" applyBorder="1" applyAlignment="1">
      <alignment horizontal="right" wrapText="1"/>
    </xf>
    <xf numFmtId="49" fontId="89" fillId="0" borderId="0" xfId="358" applyNumberFormat="1" applyFont="1" applyBorder="1" applyAlignment="1">
      <alignment horizontal="right"/>
    </xf>
    <xf numFmtId="49" fontId="89" fillId="0" borderId="0" xfId="358" applyNumberFormat="1" applyFont="1" applyBorder="1" applyAlignment="1">
      <alignment vertical="top" wrapText="1"/>
    </xf>
    <xf numFmtId="1" fontId="89" fillId="0" borderId="0" xfId="358" applyNumberFormat="1" applyFont="1" applyBorder="1" applyAlignment="1">
      <alignment horizontal="center" vertical="top"/>
    </xf>
    <xf numFmtId="4" fontId="87" fillId="0" borderId="31" xfId="358" applyNumberFormat="1" applyFont="1" applyFill="1" applyBorder="1" applyAlignment="1">
      <alignment horizontal="right"/>
    </xf>
    <xf numFmtId="4" fontId="87" fillId="0" borderId="30" xfId="358" applyNumberFormat="1" applyFont="1" applyFill="1" applyBorder="1" applyAlignment="1">
      <alignment horizontal="right" wrapText="1"/>
    </xf>
    <xf numFmtId="49" fontId="87" fillId="0" borderId="30" xfId="358" applyNumberFormat="1" applyFont="1" applyBorder="1" applyAlignment="1">
      <alignment horizontal="right"/>
    </xf>
    <xf numFmtId="49" fontId="87" fillId="0" borderId="30" xfId="358" applyNumberFormat="1" applyFont="1" applyBorder="1" applyAlignment="1">
      <alignment vertical="top" wrapText="1"/>
    </xf>
    <xf numFmtId="1" fontId="87" fillId="0" borderId="60" xfId="358" applyNumberFormat="1" applyFont="1" applyBorder="1" applyAlignment="1">
      <alignment horizontal="center" vertical="top"/>
    </xf>
    <xf numFmtId="4" fontId="87" fillId="0" borderId="28" xfId="358" applyNumberFormat="1" applyFont="1" applyFill="1" applyBorder="1" applyAlignment="1">
      <alignment horizontal="right"/>
    </xf>
    <xf numFmtId="4" fontId="87" fillId="0" borderId="20" xfId="358" applyNumberFormat="1" applyFont="1" applyFill="1" applyBorder="1" applyAlignment="1">
      <alignment horizontal="right" wrapText="1"/>
    </xf>
    <xf numFmtId="49" fontId="87" fillId="0" borderId="20" xfId="358" applyNumberFormat="1" applyFont="1" applyBorder="1" applyAlignment="1">
      <alignment horizontal="right"/>
    </xf>
    <xf numFmtId="49" fontId="87" fillId="0" borderId="20" xfId="358" applyNumberFormat="1" applyFont="1" applyBorder="1" applyAlignment="1">
      <alignment vertical="top" wrapText="1"/>
    </xf>
    <xf numFmtId="1" fontId="87" fillId="0" borderId="59" xfId="358" applyNumberFormat="1" applyFont="1" applyBorder="1" applyAlignment="1">
      <alignment horizontal="center" vertical="top"/>
    </xf>
    <xf numFmtId="1" fontId="85" fillId="0" borderId="55" xfId="358" applyNumberFormat="1" applyFont="1" applyBorder="1" applyAlignment="1">
      <alignment horizontal="center" vertical="top"/>
    </xf>
    <xf numFmtId="174" fontId="44" fillId="0" borderId="0" xfId="0" applyNumberFormat="1" applyFont="1" applyAlignment="1">
      <alignment vertical="top"/>
    </xf>
    <xf numFmtId="170" fontId="44" fillId="0" borderId="0" xfId="0" applyFont="1" applyAlignment="1">
      <alignment vertical="top" wrapText="1"/>
    </xf>
    <xf numFmtId="4" fontId="44" fillId="0" borderId="0" xfId="0" applyNumberFormat="1" applyFont="1" applyAlignment="1">
      <alignment horizontal="right"/>
    </xf>
    <xf numFmtId="174" fontId="74" fillId="29" borderId="65" xfId="0" applyNumberFormat="1" applyFont="1" applyFill="1" applyBorder="1" applyAlignment="1">
      <alignment vertical="top"/>
    </xf>
    <xf numFmtId="170" fontId="74" fillId="29" borderId="66" xfId="0" applyFont="1" applyFill="1" applyBorder="1" applyAlignment="1">
      <alignment vertical="top" wrapText="1"/>
    </xf>
    <xf numFmtId="4" fontId="74" fillId="29" borderId="66" xfId="0" applyNumberFormat="1" applyFont="1" applyFill="1" applyBorder="1" applyAlignment="1">
      <alignment horizontal="right"/>
    </xf>
    <xf numFmtId="4" fontId="43" fillId="0" borderId="0" xfId="0" applyNumberFormat="1" applyFont="1" applyFill="1" applyBorder="1" applyAlignment="1">
      <alignment horizontal="right"/>
    </xf>
    <xf numFmtId="170" fontId="5" fillId="0" borderId="0" xfId="0" applyFont="1" applyFill="1" applyBorder="1"/>
    <xf numFmtId="170" fontId="5" fillId="0" borderId="0" xfId="0" applyFont="1"/>
    <xf numFmtId="177" fontId="81" fillId="0" borderId="0" xfId="0" applyNumberFormat="1" applyFont="1" applyAlignment="1">
      <alignment vertical="top"/>
    </xf>
    <xf numFmtId="174" fontId="112" fillId="0" borderId="0" xfId="0" applyNumberFormat="1" applyFont="1" applyAlignment="1">
      <alignment vertical="top"/>
    </xf>
    <xf numFmtId="170" fontId="82" fillId="0" borderId="0" xfId="0" applyNumberFormat="1" applyFont="1" applyFill="1" applyBorder="1" applyAlignment="1" applyProtection="1">
      <alignment horizontal="left"/>
      <protection hidden="1"/>
    </xf>
    <xf numFmtId="170" fontId="82" fillId="0" borderId="0" xfId="0" applyNumberFormat="1" applyFont="1" applyFill="1" applyBorder="1" applyAlignment="1" applyProtection="1">
      <alignment vertical="top" wrapText="1"/>
      <protection hidden="1"/>
    </xf>
    <xf numFmtId="170" fontId="82" fillId="0" borderId="0" xfId="0" applyNumberFormat="1" applyFont="1" applyFill="1" applyBorder="1" applyProtection="1">
      <protection hidden="1"/>
    </xf>
    <xf numFmtId="170" fontId="5" fillId="0" borderId="0" xfId="0" applyFont="1" applyAlignment="1">
      <alignment horizontal="center" vertical="top"/>
    </xf>
    <xf numFmtId="170" fontId="5" fillId="0" borderId="0" xfId="0" applyFont="1" applyAlignment="1">
      <alignment vertical="top" wrapText="1"/>
    </xf>
    <xf numFmtId="185" fontId="43" fillId="0" borderId="0" xfId="0" applyNumberFormat="1" applyFont="1" applyAlignment="1">
      <alignment vertical="top"/>
    </xf>
    <xf numFmtId="170" fontId="5" fillId="0" borderId="0" xfId="0" applyNumberFormat="1" applyFont="1" applyFill="1" applyBorder="1" applyProtection="1">
      <protection locked="0"/>
    </xf>
    <xf numFmtId="4" fontId="5" fillId="0" borderId="0" xfId="0" applyNumberFormat="1" applyFont="1" applyAlignment="1">
      <alignment horizontal="right"/>
    </xf>
    <xf numFmtId="170" fontId="43" fillId="0" borderId="0" xfId="0" applyFont="1" applyFill="1" applyBorder="1"/>
    <xf numFmtId="170" fontId="43" fillId="0" borderId="0" xfId="0" applyFont="1"/>
    <xf numFmtId="186" fontId="5" fillId="0" borderId="0" xfId="0" applyNumberFormat="1" applyFont="1" applyAlignment="1">
      <alignment horizontal="center" vertical="top"/>
    </xf>
    <xf numFmtId="170" fontId="5" fillId="0" borderId="0" xfId="0" applyNumberFormat="1" applyFont="1" applyFill="1" applyBorder="1" applyProtection="1">
      <protection hidden="1"/>
    </xf>
    <xf numFmtId="170" fontId="43" fillId="0" borderId="0" xfId="0" applyFont="1" applyFill="1" applyAlignment="1">
      <alignment horizontal="left" vertical="top" wrapText="1"/>
    </xf>
    <xf numFmtId="4" fontId="43" fillId="0" borderId="0" xfId="0" applyNumberFormat="1" applyFont="1" applyAlignment="1">
      <alignment horizontal="right"/>
    </xf>
    <xf numFmtId="170" fontId="43" fillId="0" borderId="0" xfId="0" applyFont="1" applyAlignment="1">
      <alignment vertical="top" wrapText="1"/>
    </xf>
    <xf numFmtId="170" fontId="98" fillId="0" borderId="0" xfId="0" applyFont="1" applyAlignment="1" applyProtection="1">
      <alignment vertical="top" wrapText="1"/>
    </xf>
    <xf numFmtId="4" fontId="98" fillId="0" borderId="0" xfId="0" applyNumberFormat="1" applyFont="1" applyFill="1" applyAlignment="1">
      <alignment horizontal="right"/>
    </xf>
    <xf numFmtId="2" fontId="98" fillId="0" borderId="0" xfId="0" applyNumberFormat="1" applyFont="1" applyAlignment="1">
      <alignment horizontal="right"/>
    </xf>
    <xf numFmtId="4" fontId="47" fillId="0" borderId="0" xfId="0" applyNumberFormat="1" applyFont="1" applyAlignment="1">
      <alignment horizontal="right"/>
    </xf>
    <xf numFmtId="170" fontId="43" fillId="0" borderId="0" xfId="0" applyFont="1" applyFill="1" applyAlignment="1">
      <alignment horizontal="left" wrapText="1"/>
    </xf>
    <xf numFmtId="176" fontId="43" fillId="0" borderId="0" xfId="0" applyNumberFormat="1" applyFont="1" applyAlignment="1">
      <alignment horizontal="right"/>
    </xf>
    <xf numFmtId="176" fontId="43" fillId="0" borderId="0" xfId="0" applyNumberFormat="1" applyFont="1" applyFill="1" applyBorder="1" applyAlignment="1">
      <alignment horizontal="right"/>
    </xf>
    <xf numFmtId="170" fontId="5" fillId="0" borderId="0" xfId="0" applyFont="1" applyBorder="1" applyAlignment="1">
      <alignment vertical="top" wrapText="1"/>
    </xf>
    <xf numFmtId="4" fontId="5" fillId="0" borderId="0" xfId="0" applyNumberFormat="1" applyFont="1" applyBorder="1" applyAlignment="1">
      <alignment horizontal="right"/>
    </xf>
    <xf numFmtId="187" fontId="43" fillId="0" borderId="0" xfId="0" applyNumberFormat="1" applyFont="1" applyFill="1" applyBorder="1" applyAlignment="1">
      <alignment horizontal="right"/>
    </xf>
    <xf numFmtId="170" fontId="5" fillId="0" borderId="0" xfId="0" applyFont="1" applyFill="1" applyBorder="1" applyAlignment="1">
      <alignment horizontal="left" vertical="top" wrapText="1"/>
    </xf>
    <xf numFmtId="4" fontId="5" fillId="0" borderId="0" xfId="0" applyNumberFormat="1" applyFont="1" applyFill="1" applyBorder="1" applyAlignment="1">
      <alignment horizontal="right"/>
    </xf>
    <xf numFmtId="170" fontId="5" fillId="0" borderId="0" xfId="0" applyFont="1" applyFill="1" applyAlignment="1">
      <alignment vertical="top" wrapText="1"/>
    </xf>
    <xf numFmtId="170" fontId="74" fillId="29" borderId="66" xfId="0" applyFont="1" applyFill="1" applyBorder="1" applyAlignment="1">
      <alignment horizontal="center"/>
    </xf>
    <xf numFmtId="174" fontId="43" fillId="0" borderId="0" xfId="0" applyNumberFormat="1" applyFont="1" applyFill="1" applyAlignment="1">
      <alignment vertical="top"/>
    </xf>
    <xf numFmtId="170" fontId="43" fillId="0" borderId="0" xfId="0" applyFont="1" applyFill="1" applyAlignment="1">
      <alignment horizontal="center"/>
    </xf>
    <xf numFmtId="4" fontId="43" fillId="0" borderId="0" xfId="0" applyNumberFormat="1" applyFont="1" applyFill="1" applyAlignment="1">
      <alignment horizontal="right"/>
    </xf>
    <xf numFmtId="170" fontId="5" fillId="0" borderId="0" xfId="0" applyFont="1" applyFill="1"/>
    <xf numFmtId="188" fontId="43" fillId="0" borderId="0" xfId="0" applyNumberFormat="1" applyFont="1" applyFill="1" applyAlignment="1">
      <alignment vertical="top"/>
    </xf>
    <xf numFmtId="170" fontId="43" fillId="0" borderId="0" xfId="0" applyFont="1" applyFill="1" applyAlignment="1">
      <alignment vertical="top" wrapText="1"/>
    </xf>
    <xf numFmtId="170" fontId="43" fillId="0" borderId="0" xfId="0" applyFont="1" applyFill="1"/>
    <xf numFmtId="170" fontId="43" fillId="0" borderId="0" xfId="0" applyFont="1" applyFill="1" applyBorder="1" applyAlignment="1">
      <alignment vertical="top" wrapText="1"/>
    </xf>
    <xf numFmtId="170" fontId="43" fillId="0" borderId="0" xfId="0" applyFont="1" applyFill="1" applyBorder="1" applyAlignment="1">
      <alignment horizontal="center"/>
    </xf>
    <xf numFmtId="170" fontId="5" fillId="0" borderId="0" xfId="0" applyFont="1" applyFill="1" applyBorder="1" applyAlignment="1">
      <alignment wrapText="1"/>
    </xf>
    <xf numFmtId="170" fontId="5" fillId="0" borderId="0" xfId="0" applyFont="1" applyFill="1" applyAlignment="1">
      <alignment wrapText="1"/>
    </xf>
    <xf numFmtId="180" fontId="43" fillId="0" borderId="0" xfId="0" applyNumberFormat="1" applyFont="1" applyAlignment="1">
      <alignment vertical="top"/>
    </xf>
    <xf numFmtId="170" fontId="82" fillId="0" borderId="0" xfId="0" applyFont="1" applyAlignment="1">
      <alignment vertical="top" wrapText="1"/>
    </xf>
    <xf numFmtId="2" fontId="82" fillId="0" borderId="0" xfId="0" applyNumberFormat="1" applyFont="1" applyAlignment="1">
      <alignment horizontal="right"/>
    </xf>
    <xf numFmtId="170" fontId="82" fillId="0" borderId="0" xfId="0" applyFont="1" applyFill="1" applyBorder="1" applyAlignment="1">
      <alignment horizontal="left" vertical="top"/>
    </xf>
    <xf numFmtId="170" fontId="82" fillId="0" borderId="0" xfId="0" applyFont="1" applyAlignment="1">
      <alignment horizontal="left" vertical="top"/>
    </xf>
    <xf numFmtId="189" fontId="5" fillId="0" borderId="0" xfId="0" applyNumberFormat="1" applyFont="1" applyAlignment="1">
      <alignment vertical="top"/>
    </xf>
    <xf numFmtId="170" fontId="82" fillId="0" borderId="0" xfId="0" applyFont="1" applyFill="1" applyAlignment="1">
      <alignment vertical="top" wrapText="1"/>
    </xf>
    <xf numFmtId="2" fontId="82" fillId="0" borderId="0" xfId="0" applyNumberFormat="1" applyFont="1" applyFill="1" applyAlignment="1">
      <alignment horizontal="right"/>
    </xf>
    <xf numFmtId="179" fontId="5" fillId="0" borderId="0" xfId="0" applyNumberFormat="1" applyFont="1" applyAlignment="1">
      <alignment vertical="top"/>
    </xf>
    <xf numFmtId="174" fontId="5" fillId="0" borderId="0" xfId="0" applyNumberFormat="1" applyFont="1" applyAlignment="1">
      <alignment vertical="top"/>
    </xf>
    <xf numFmtId="4" fontId="74" fillId="29" borderId="72" xfId="0" applyNumberFormat="1" applyFont="1" applyFill="1" applyBorder="1" applyAlignment="1">
      <alignment horizontal="right"/>
    </xf>
    <xf numFmtId="170" fontId="82" fillId="0" borderId="0" xfId="0" applyFont="1" applyFill="1" applyAlignment="1">
      <alignment horizontal="left" vertical="top"/>
    </xf>
    <xf numFmtId="190" fontId="5" fillId="0" borderId="0" xfId="0" applyNumberFormat="1" applyFont="1" applyFill="1" applyAlignment="1">
      <alignment vertical="top"/>
    </xf>
    <xf numFmtId="190" fontId="5" fillId="0" borderId="0" xfId="0" applyNumberFormat="1" applyFont="1" applyAlignment="1">
      <alignment vertical="top"/>
    </xf>
    <xf numFmtId="4" fontId="5" fillId="0" borderId="0" xfId="0" applyNumberFormat="1" applyFont="1" applyFill="1" applyAlignment="1">
      <alignment horizontal="right"/>
    </xf>
    <xf numFmtId="191" fontId="5" fillId="0" borderId="0" xfId="0" applyNumberFormat="1" applyFont="1" applyAlignment="1">
      <alignment vertical="top"/>
    </xf>
    <xf numFmtId="49" fontId="82" fillId="0" borderId="0" xfId="0" applyNumberFormat="1" applyFont="1" applyAlignment="1">
      <alignment horizontal="right"/>
    </xf>
    <xf numFmtId="182" fontId="125" fillId="0" borderId="0" xfId="0" applyNumberFormat="1" applyFont="1" applyAlignment="1">
      <alignment vertical="top"/>
    </xf>
    <xf numFmtId="170" fontId="115" fillId="0" borderId="0" xfId="0" applyFont="1" applyAlignment="1">
      <alignment vertical="top" wrapText="1"/>
    </xf>
    <xf numFmtId="4" fontId="115" fillId="0" borderId="0" xfId="0" applyNumberFormat="1" applyFont="1" applyAlignment="1">
      <alignment horizontal="right"/>
    </xf>
    <xf numFmtId="170" fontId="115" fillId="0" borderId="0" xfId="0" applyFont="1" applyFill="1" applyBorder="1"/>
    <xf numFmtId="170" fontId="115" fillId="0" borderId="0" xfId="0" applyFont="1"/>
    <xf numFmtId="170" fontId="115" fillId="0" borderId="67" xfId="0" applyFont="1" applyBorder="1" applyAlignment="1">
      <alignment vertical="top" wrapText="1"/>
    </xf>
    <xf numFmtId="182" fontId="74" fillId="0" borderId="0" xfId="0" applyNumberFormat="1" applyFont="1" applyAlignment="1">
      <alignment vertical="top"/>
    </xf>
    <xf numFmtId="170" fontId="82" fillId="0" borderId="0" xfId="0" applyFont="1" applyFill="1" applyBorder="1" applyAlignment="1">
      <alignment horizontal="left"/>
    </xf>
    <xf numFmtId="174" fontId="85" fillId="0" borderId="68" xfId="358" applyNumberFormat="1" applyFont="1" applyBorder="1" applyAlignment="1">
      <alignment vertical="top"/>
    </xf>
    <xf numFmtId="174" fontId="86" fillId="0" borderId="68" xfId="358" applyNumberFormat="1" applyFont="1" applyBorder="1" applyAlignment="1">
      <alignment horizontal="center" vertical="center"/>
    </xf>
    <xf numFmtId="170" fontId="86" fillId="0" borderId="68" xfId="358" applyFont="1" applyBorder="1" applyAlignment="1">
      <alignment horizontal="center" vertical="center"/>
    </xf>
    <xf numFmtId="174" fontId="86" fillId="0" borderId="0" xfId="358" applyNumberFormat="1" applyFont="1" applyBorder="1" applyAlignment="1">
      <alignment horizontal="center" vertical="center"/>
    </xf>
    <xf numFmtId="170" fontId="86" fillId="0" borderId="0" xfId="358" applyFont="1" applyBorder="1" applyAlignment="1">
      <alignment horizontal="center" vertical="center"/>
    </xf>
    <xf numFmtId="176" fontId="86" fillId="0" borderId="0" xfId="358" applyNumberFormat="1" applyFont="1" applyBorder="1" applyAlignment="1">
      <alignment horizontal="center" vertical="center"/>
    </xf>
    <xf numFmtId="173" fontId="86" fillId="0" borderId="0" xfId="358" applyNumberFormat="1" applyFont="1" applyBorder="1" applyAlignment="1">
      <alignment horizontal="center" vertical="center"/>
    </xf>
    <xf numFmtId="174" fontId="86" fillId="0" borderId="74" xfId="358" applyNumberFormat="1" applyFont="1" applyBorder="1" applyAlignment="1">
      <alignment horizontal="center" vertical="center"/>
    </xf>
    <xf numFmtId="170" fontId="86" fillId="0" borderId="74" xfId="358" applyFont="1" applyBorder="1" applyAlignment="1">
      <alignment horizontal="center" vertical="center"/>
    </xf>
    <xf numFmtId="176" fontId="86" fillId="0" borderId="74" xfId="358" applyNumberFormat="1" applyFont="1" applyBorder="1" applyAlignment="1">
      <alignment horizontal="center" vertical="center"/>
    </xf>
    <xf numFmtId="173" fontId="86" fillId="0" borderId="74" xfId="358" applyNumberFormat="1" applyFont="1" applyBorder="1" applyAlignment="1">
      <alignment horizontal="center" vertical="center"/>
    </xf>
    <xf numFmtId="174" fontId="74" fillId="30" borderId="65" xfId="358" applyNumberFormat="1" applyFont="1" applyFill="1" applyBorder="1" applyAlignment="1">
      <alignment vertical="top"/>
    </xf>
    <xf numFmtId="170" fontId="74" fillId="30" borderId="66" xfId="358" applyFont="1" applyFill="1" applyBorder="1" applyAlignment="1">
      <alignment vertical="top" wrapText="1"/>
    </xf>
    <xf numFmtId="170" fontId="74" fillId="30" borderId="66" xfId="358" applyFont="1" applyFill="1" applyBorder="1" applyAlignment="1">
      <alignment horizontal="right"/>
    </xf>
    <xf numFmtId="1" fontId="74" fillId="30" borderId="66" xfId="358" applyNumberFormat="1" applyFont="1" applyFill="1" applyBorder="1" applyAlignment="1">
      <alignment horizontal="right"/>
    </xf>
    <xf numFmtId="176" fontId="74" fillId="30" borderId="66" xfId="358" applyNumberFormat="1" applyFont="1" applyFill="1" applyBorder="1" applyAlignment="1">
      <alignment horizontal="right"/>
    </xf>
    <xf numFmtId="4" fontId="74" fillId="30" borderId="66" xfId="358" applyNumberFormat="1" applyFont="1" applyFill="1" applyBorder="1" applyAlignment="1">
      <alignment horizontal="right"/>
    </xf>
    <xf numFmtId="170" fontId="43" fillId="30" borderId="0" xfId="358" applyFont="1" applyFill="1"/>
    <xf numFmtId="170" fontId="43" fillId="0" borderId="0" xfId="358" applyFont="1" applyAlignment="1" applyProtection="1">
      <alignment horizontal="right"/>
    </xf>
    <xf numFmtId="170" fontId="43" fillId="31" borderId="0" xfId="358" applyFont="1" applyFill="1"/>
    <xf numFmtId="170" fontId="5" fillId="30" borderId="0" xfId="358" applyFont="1" applyFill="1"/>
    <xf numFmtId="49" fontId="132" fillId="0" borderId="0" xfId="358" applyNumberFormat="1" applyFont="1" applyFill="1" applyAlignment="1" applyProtection="1">
      <alignment horizontal="right"/>
    </xf>
    <xf numFmtId="170" fontId="123" fillId="0" borderId="0" xfId="358" applyFont="1" applyFill="1"/>
    <xf numFmtId="4" fontId="123" fillId="0" borderId="0" xfId="358" applyNumberFormat="1" applyFont="1" applyFill="1" applyAlignment="1">
      <alignment horizontal="right"/>
    </xf>
    <xf numFmtId="49" fontId="43" fillId="0" borderId="0" xfId="358" applyNumberFormat="1" applyFont="1" applyAlignment="1">
      <alignment vertical="top" wrapText="1"/>
    </xf>
    <xf numFmtId="170" fontId="5" fillId="30" borderId="0" xfId="358" applyFill="1"/>
    <xf numFmtId="173" fontId="43" fillId="0" borderId="0" xfId="358" applyNumberFormat="1" applyFont="1" applyFill="1" applyBorder="1" applyAlignment="1">
      <alignment horizontal="right"/>
    </xf>
    <xf numFmtId="174" fontId="74" fillId="30" borderId="65" xfId="358" applyNumberFormat="1" applyFont="1" applyFill="1" applyBorder="1" applyAlignment="1">
      <alignment horizontal="right" vertical="top"/>
    </xf>
    <xf numFmtId="173" fontId="74" fillId="30" borderId="72" xfId="358" applyNumberFormat="1" applyFont="1" applyFill="1" applyBorder="1" applyAlignment="1">
      <alignment horizontal="left"/>
    </xf>
    <xf numFmtId="173" fontId="43" fillId="0" borderId="0" xfId="358" applyNumberFormat="1" applyFont="1" applyFill="1" applyBorder="1" applyAlignment="1">
      <alignment horizontal="left"/>
    </xf>
    <xf numFmtId="49" fontId="132" fillId="0" borderId="0" xfId="358" applyNumberFormat="1" applyFont="1" applyAlignment="1" applyProtection="1">
      <alignment horizontal="right"/>
    </xf>
    <xf numFmtId="173" fontId="43" fillId="0" borderId="0" xfId="358" applyNumberFormat="1" applyFont="1" applyAlignment="1">
      <alignment horizontal="right"/>
    </xf>
    <xf numFmtId="170" fontId="5" fillId="0" borderId="0" xfId="373" applyFont="1" applyFill="1"/>
    <xf numFmtId="170" fontId="13" fillId="0" borderId="0" xfId="373" applyFont="1" applyFill="1" applyBorder="1" applyAlignment="1">
      <alignment horizontal="center" vertical="center"/>
    </xf>
    <xf numFmtId="166" fontId="5" fillId="0" borderId="0" xfId="373" applyNumberFormat="1" applyFont="1" applyFill="1" applyBorder="1" applyAlignment="1">
      <alignment horizontal="right" vertical="center"/>
    </xf>
    <xf numFmtId="49" fontId="78" fillId="0" borderId="0" xfId="373" applyNumberFormat="1" applyFont="1" applyFill="1" applyAlignment="1">
      <alignment horizontal="center" vertical="top"/>
    </xf>
    <xf numFmtId="170" fontId="5" fillId="0" borderId="0" xfId="373" applyFont="1" applyFill="1" applyAlignment="1">
      <alignment horizontal="center"/>
    </xf>
    <xf numFmtId="2" fontId="5" fillId="0" borderId="0" xfId="373" applyNumberFormat="1" applyFont="1" applyFill="1" applyAlignment="1">
      <alignment horizontal="center"/>
    </xf>
    <xf numFmtId="166" fontId="5" fillId="0" borderId="0" xfId="373" applyNumberFormat="1" applyFont="1" applyFill="1"/>
    <xf numFmtId="49" fontId="5" fillId="0" borderId="0" xfId="373" applyNumberFormat="1" applyFont="1" applyFill="1" applyAlignment="1">
      <alignment horizontal="center" vertical="top"/>
    </xf>
    <xf numFmtId="4" fontId="5" fillId="0" borderId="0" xfId="373" applyNumberFormat="1" applyFont="1" applyFill="1" applyAlignment="1">
      <alignment horizontal="center"/>
    </xf>
    <xf numFmtId="170" fontId="5" fillId="0" borderId="1" xfId="373" applyFont="1" applyFill="1" applyBorder="1" applyAlignment="1">
      <alignment horizontal="justify" vertical="top" wrapText="1"/>
    </xf>
    <xf numFmtId="170" fontId="5" fillId="0" borderId="1" xfId="373" applyFont="1" applyFill="1" applyBorder="1" applyAlignment="1">
      <alignment horizontal="center"/>
    </xf>
    <xf numFmtId="2" fontId="5" fillId="0" borderId="1" xfId="373" applyNumberFormat="1" applyFont="1" applyFill="1" applyBorder="1" applyAlignment="1">
      <alignment horizontal="center"/>
    </xf>
    <xf numFmtId="166" fontId="5" fillId="0" borderId="1" xfId="373" applyNumberFormat="1" applyFont="1" applyFill="1" applyBorder="1"/>
    <xf numFmtId="170" fontId="5" fillId="0" borderId="0" xfId="373" applyFont="1" applyFill="1" applyAlignment="1">
      <alignment horizontal="center" vertical="top"/>
    </xf>
    <xf numFmtId="16" fontId="5" fillId="0" borderId="0" xfId="373" applyNumberFormat="1" applyFont="1" applyFill="1" applyAlignment="1">
      <alignment horizontal="center" vertical="top"/>
    </xf>
    <xf numFmtId="170" fontId="78" fillId="0" borderId="0" xfId="373" applyFont="1" applyFill="1" applyAlignment="1">
      <alignment horizontal="center"/>
    </xf>
    <xf numFmtId="170" fontId="5" fillId="0" borderId="0" xfId="373" applyFont="1" applyFill="1" applyBorder="1" applyAlignment="1">
      <alignment horizontal="justify" vertical="top" wrapText="1"/>
    </xf>
    <xf numFmtId="170" fontId="5" fillId="0" borderId="0" xfId="373" applyFont="1" applyFill="1" applyBorder="1" applyAlignment="1">
      <alignment horizontal="center"/>
    </xf>
    <xf numFmtId="2" fontId="5" fillId="0" borderId="0" xfId="373" applyNumberFormat="1" applyFont="1" applyFill="1" applyBorder="1" applyAlignment="1">
      <alignment horizontal="center"/>
    </xf>
    <xf numFmtId="166" fontId="5" fillId="0" borderId="0" xfId="373" applyNumberFormat="1" applyFont="1" applyFill="1" applyBorder="1"/>
    <xf numFmtId="49" fontId="5" fillId="0" borderId="0" xfId="373" applyNumberFormat="1" applyFont="1" applyFill="1" applyBorder="1" applyAlignment="1">
      <alignment horizontal="center" vertical="top"/>
    </xf>
    <xf numFmtId="166" fontId="5" fillId="0" borderId="0" xfId="373" applyNumberFormat="1" applyFont="1" applyFill="1" applyBorder="1" applyAlignment="1">
      <alignment horizontal="center"/>
    </xf>
    <xf numFmtId="49" fontId="5" fillId="0" borderId="0" xfId="373" applyNumberFormat="1" applyFont="1" applyFill="1" applyAlignment="1">
      <alignment horizontal="center" vertical="top" wrapText="1"/>
    </xf>
    <xf numFmtId="170" fontId="5" fillId="0" borderId="0" xfId="373" applyFont="1" applyFill="1" applyAlignment="1">
      <alignment wrapText="1"/>
    </xf>
    <xf numFmtId="170" fontId="5" fillId="0" borderId="0" xfId="373" applyFont="1" applyFill="1" applyAlignment="1">
      <alignment horizontal="center" vertical="top" wrapText="1"/>
    </xf>
    <xf numFmtId="2" fontId="5" fillId="0" borderId="0" xfId="373" applyNumberFormat="1" applyFont="1" applyFill="1" applyAlignment="1">
      <alignment horizontal="justify" vertical="top" wrapText="1"/>
    </xf>
    <xf numFmtId="166" fontId="5" fillId="0" borderId="0" xfId="373" applyNumberFormat="1" applyFont="1" applyFill="1" applyAlignment="1">
      <alignment horizontal="justify" vertical="top" wrapText="1"/>
    </xf>
    <xf numFmtId="4" fontId="5" fillId="0" borderId="1" xfId="373" applyNumberFormat="1" applyFont="1" applyFill="1" applyBorder="1" applyAlignment="1">
      <alignment horizontal="center"/>
    </xf>
    <xf numFmtId="4" fontId="5" fillId="0" borderId="0" xfId="373" applyNumberFormat="1" applyFont="1" applyFill="1" applyBorder="1" applyAlignment="1">
      <alignment horizontal="center"/>
    </xf>
    <xf numFmtId="166" fontId="78" fillId="0" borderId="0" xfId="373" applyNumberFormat="1" applyFont="1" applyFill="1" applyAlignment="1">
      <alignment horizontal="justify" vertical="top" wrapText="1"/>
    </xf>
    <xf numFmtId="2" fontId="5" fillId="0" borderId="0" xfId="373" applyNumberFormat="1" applyFont="1" applyFill="1" applyAlignment="1">
      <alignment horizontal="center" vertical="top" wrapText="1"/>
    </xf>
    <xf numFmtId="49" fontId="5" fillId="2" borderId="0" xfId="373" applyNumberFormat="1" applyFont="1" applyFill="1" applyAlignment="1">
      <alignment horizontal="center" vertical="top"/>
    </xf>
    <xf numFmtId="170" fontId="78" fillId="2" borderId="0" xfId="373" applyFont="1" applyFill="1" applyAlignment="1">
      <alignment horizontal="justify" vertical="top" wrapText="1"/>
    </xf>
    <xf numFmtId="170" fontId="5" fillId="2" borderId="0" xfId="373" applyFont="1" applyFill="1" applyAlignment="1">
      <alignment horizontal="center"/>
    </xf>
    <xf numFmtId="2" fontId="5" fillId="2" borderId="0" xfId="373" applyNumberFormat="1" applyFont="1" applyFill="1" applyAlignment="1">
      <alignment horizontal="center"/>
    </xf>
    <xf numFmtId="4" fontId="5" fillId="2" borderId="0" xfId="373" applyNumberFormat="1" applyFont="1" applyFill="1" applyAlignment="1">
      <alignment horizontal="center"/>
    </xf>
    <xf numFmtId="166" fontId="5" fillId="2" borderId="0" xfId="373" applyNumberFormat="1" applyFont="1" applyFill="1"/>
    <xf numFmtId="170" fontId="5" fillId="25" borderId="0" xfId="373" applyFont="1" applyFill="1"/>
    <xf numFmtId="170" fontId="5" fillId="0" borderId="0" xfId="373" applyFont="1" applyFill="1" applyAlignment="1">
      <alignment horizontal="justify" vertical="center"/>
    </xf>
    <xf numFmtId="4" fontId="5" fillId="0" borderId="0" xfId="373" quotePrefix="1" applyNumberFormat="1" applyFont="1" applyFill="1" applyAlignment="1">
      <alignment horizontal="center"/>
    </xf>
    <xf numFmtId="4" fontId="5" fillId="0" borderId="0" xfId="373" applyNumberFormat="1" applyFont="1" applyFill="1" applyAlignment="1">
      <alignment horizontal="center" wrapText="1"/>
    </xf>
    <xf numFmtId="166" fontId="5" fillId="0" borderId="0" xfId="373" applyNumberFormat="1" applyFont="1" applyFill="1" applyAlignment="1">
      <alignment horizontal="justify" wrapText="1"/>
    </xf>
    <xf numFmtId="2" fontId="5" fillId="0" borderId="0" xfId="373" applyNumberFormat="1" applyFont="1" applyFill="1" applyAlignment="1">
      <alignment horizontal="center" wrapText="1"/>
    </xf>
    <xf numFmtId="170" fontId="5" fillId="0" borderId="0" xfId="373" applyFont="1" applyAlignment="1">
      <alignment horizontal="center"/>
    </xf>
    <xf numFmtId="170" fontId="5" fillId="0" borderId="0" xfId="373" applyFont="1" applyFill="1" applyAlignment="1">
      <alignment horizontal="center" wrapText="1"/>
    </xf>
    <xf numFmtId="170" fontId="78" fillId="0" borderId="0" xfId="373" applyFont="1" applyFill="1" applyBorder="1" applyAlignment="1">
      <alignment horizontal="justify" vertical="top" wrapText="1"/>
    </xf>
    <xf numFmtId="2" fontId="78" fillId="0" borderId="0" xfId="373" applyNumberFormat="1" applyFont="1" applyFill="1" applyAlignment="1">
      <alignment horizontal="center" vertical="top" wrapText="1"/>
    </xf>
    <xf numFmtId="170" fontId="5" fillId="0" borderId="0" xfId="373" applyFont="1" applyFill="1" applyAlignment="1">
      <alignment horizontal="left" vertical="justify" wrapText="1"/>
    </xf>
    <xf numFmtId="170" fontId="5" fillId="0" borderId="0" xfId="373" applyFont="1" applyFill="1" applyAlignment="1" applyProtection="1">
      <alignment horizontal="center" wrapText="1"/>
      <protection hidden="1"/>
    </xf>
    <xf numFmtId="170" fontId="5" fillId="0" borderId="0" xfId="373" applyFont="1" applyBorder="1" applyAlignment="1">
      <alignment horizontal="justify" vertical="top" wrapText="1"/>
    </xf>
    <xf numFmtId="170" fontId="5" fillId="0" borderId="0" xfId="373" applyFont="1" applyFill="1" applyBorder="1" applyAlignment="1">
      <alignment horizontal="center" wrapText="1"/>
    </xf>
    <xf numFmtId="170" fontId="5" fillId="0" borderId="0" xfId="373" applyFont="1" applyFill="1" applyBorder="1"/>
    <xf numFmtId="4" fontId="78" fillId="0" borderId="0" xfId="373" applyNumberFormat="1" applyFont="1" applyFill="1" applyAlignment="1">
      <alignment horizontal="center" vertical="top" wrapText="1"/>
    </xf>
    <xf numFmtId="49" fontId="5" fillId="0" borderId="0" xfId="373" applyNumberFormat="1" applyFont="1" applyFill="1" applyAlignment="1" applyProtection="1">
      <alignment horizontal="center" vertical="top"/>
      <protection locked="0"/>
    </xf>
    <xf numFmtId="170" fontId="78" fillId="0" borderId="0" xfId="373" applyFont="1" applyAlignment="1">
      <alignment horizontal="justify" vertical="top" wrapText="1"/>
    </xf>
    <xf numFmtId="2" fontId="82" fillId="0" borderId="0" xfId="373" applyNumberFormat="1" applyFont="1" applyFill="1" applyAlignment="1">
      <alignment vertical="top" wrapText="1"/>
    </xf>
    <xf numFmtId="170" fontId="5" fillId="0" borderId="0" xfId="373" applyFont="1" applyAlignment="1">
      <alignment horizontal="justify" vertical="justify" wrapText="1"/>
    </xf>
    <xf numFmtId="170" fontId="78" fillId="0" borderId="0" xfId="373" applyNumberFormat="1" applyFont="1" applyFill="1" applyAlignment="1">
      <alignment horizontal="justify" vertical="top" wrapText="1"/>
    </xf>
    <xf numFmtId="170" fontId="5" fillId="0" borderId="0" xfId="373" applyNumberFormat="1" applyFont="1" applyFill="1" applyAlignment="1">
      <alignment horizontal="justify" vertical="top" wrapText="1"/>
    </xf>
    <xf numFmtId="2" fontId="5" fillId="0" borderId="0" xfId="373" applyNumberFormat="1" applyFont="1" applyFill="1" applyAlignment="1">
      <alignment horizontal="left"/>
    </xf>
    <xf numFmtId="170" fontId="43" fillId="0" borderId="0" xfId="373" applyNumberFormat="1" applyFont="1" applyFill="1" applyAlignment="1">
      <alignment horizontal="justify" vertical="top" wrapText="1"/>
    </xf>
    <xf numFmtId="170" fontId="43" fillId="0" borderId="0" xfId="373" applyFont="1" applyFill="1" applyAlignment="1">
      <alignment horizontal="center"/>
    </xf>
    <xf numFmtId="170" fontId="43" fillId="0" borderId="0" xfId="373" applyFont="1" applyAlignment="1">
      <alignment horizontal="center"/>
    </xf>
    <xf numFmtId="2" fontId="5" fillId="0" borderId="0" xfId="373" applyNumberFormat="1" applyFont="1" applyFill="1" applyAlignment="1">
      <alignment horizontal="right"/>
    </xf>
    <xf numFmtId="170" fontId="5" fillId="0" borderId="1" xfId="373" applyFont="1" applyFill="1" applyBorder="1" applyAlignment="1">
      <alignment horizontal="justify" vertical="justify" wrapText="1"/>
    </xf>
    <xf numFmtId="170" fontId="43" fillId="0" borderId="0" xfId="373" applyFont="1" applyAlignment="1">
      <alignment horizontal="justify" vertical="top" wrapText="1"/>
    </xf>
    <xf numFmtId="170" fontId="5" fillId="0" borderId="0" xfId="373" applyFont="1" applyFill="1" applyBorder="1" applyAlignment="1">
      <alignment vertical="top"/>
    </xf>
    <xf numFmtId="170" fontId="5" fillId="0" borderId="0" xfId="373" quotePrefix="1" applyFont="1" applyFill="1" applyAlignment="1">
      <alignment horizontal="justify" vertical="top" wrapText="1"/>
    </xf>
    <xf numFmtId="170" fontId="43" fillId="0" borderId="0" xfId="373" quotePrefix="1" applyFont="1" applyAlignment="1">
      <alignment horizontal="justify" vertical="top" wrapText="1"/>
    </xf>
    <xf numFmtId="170" fontId="43" fillId="0" borderId="0" xfId="373" quotePrefix="1" applyFont="1" applyAlignment="1">
      <alignment horizontal="left" vertical="top" wrapText="1"/>
    </xf>
    <xf numFmtId="170" fontId="5" fillId="0" borderId="0" xfId="373" applyFont="1" applyFill="1" applyBorder="1" applyAlignment="1" applyProtection="1">
      <alignment horizontal="justify" vertical="top" wrapText="1"/>
    </xf>
    <xf numFmtId="170" fontId="5" fillId="0" borderId="0" xfId="373" applyFont="1" applyBorder="1" applyAlignment="1" applyProtection="1">
      <alignment horizontal="justify" vertical="top" wrapText="1"/>
    </xf>
    <xf numFmtId="170" fontId="5" fillId="0" borderId="0" xfId="373" applyFont="1" applyBorder="1" applyAlignment="1" applyProtection="1">
      <alignment vertical="top" wrapText="1"/>
    </xf>
    <xf numFmtId="2" fontId="5" fillId="0" borderId="0" xfId="373" applyNumberFormat="1" applyFont="1" applyAlignment="1">
      <alignment horizontal="center"/>
    </xf>
    <xf numFmtId="170" fontId="5" fillId="0" borderId="0" xfId="373" applyFont="1" applyBorder="1" applyAlignment="1" applyProtection="1">
      <alignment vertical="top"/>
    </xf>
    <xf numFmtId="2" fontId="5" fillId="0" borderId="0" xfId="373" applyNumberFormat="1" applyFont="1" applyAlignment="1">
      <alignment horizontal="right"/>
    </xf>
    <xf numFmtId="170" fontId="5" fillId="0" borderId="25" xfId="0" applyFont="1" applyFill="1" applyBorder="1" applyAlignment="1">
      <alignment horizontal="justify" vertical="top" wrapText="1"/>
    </xf>
    <xf numFmtId="166" fontId="5" fillId="0" borderId="1" xfId="373" applyNumberFormat="1" applyFont="1" applyFill="1" applyBorder="1" applyAlignment="1"/>
    <xf numFmtId="170" fontId="14" fillId="0" borderId="0" xfId="1" applyFont="1" applyFill="1"/>
    <xf numFmtId="170" fontId="15" fillId="0" borderId="0" xfId="2" applyFont="1" applyFill="1"/>
    <xf numFmtId="170" fontId="7" fillId="0" borderId="0" xfId="1" applyFont="1" applyFill="1"/>
    <xf numFmtId="170" fontId="5" fillId="0" borderId="0" xfId="2" applyFill="1"/>
    <xf numFmtId="170" fontId="2" fillId="0" borderId="0" xfId="1" applyFont="1" applyFill="1"/>
    <xf numFmtId="170" fontId="1" fillId="0" borderId="0" xfId="1" applyFont="1" applyFill="1"/>
    <xf numFmtId="170" fontId="6" fillId="0" borderId="0" xfId="1" applyFont="1" applyFill="1"/>
    <xf numFmtId="49" fontId="5" fillId="0" borderId="0" xfId="0" applyNumberFormat="1" applyFont="1" applyFill="1" applyAlignment="1">
      <alignment horizontal="center" vertical="top"/>
    </xf>
    <xf numFmtId="170" fontId="5" fillId="0" borderId="0" xfId="0" applyFont="1" applyFill="1" applyAlignment="1">
      <alignment horizontal="justify" vertical="top" wrapText="1"/>
    </xf>
    <xf numFmtId="170" fontId="5" fillId="0" borderId="68" xfId="358" applyFont="1" applyFill="1" applyBorder="1" applyAlignment="1">
      <alignment horizontal="center"/>
    </xf>
    <xf numFmtId="166" fontId="5" fillId="0" borderId="68" xfId="358" applyNumberFormat="1" applyFont="1" applyFill="1" applyBorder="1" applyAlignment="1">
      <alignment horizontal="right"/>
    </xf>
    <xf numFmtId="166" fontId="5" fillId="0" borderId="65" xfId="358" applyNumberFormat="1" applyFont="1" applyFill="1" applyBorder="1" applyAlignment="1">
      <alignment horizontal="right"/>
    </xf>
    <xf numFmtId="170" fontId="44" fillId="0" borderId="0" xfId="358" applyFont="1" applyAlignment="1">
      <alignment horizontal="left" vertical="top" wrapText="1"/>
    </xf>
    <xf numFmtId="179" fontId="78" fillId="0" borderId="0" xfId="0" applyNumberFormat="1" applyFont="1" applyAlignment="1">
      <alignment vertical="top"/>
    </xf>
    <xf numFmtId="170" fontId="100" fillId="0" borderId="0" xfId="0" applyNumberFormat="1" applyFont="1" applyFill="1" applyBorder="1" applyAlignment="1" applyProtection="1">
      <alignment vertical="top" wrapText="1"/>
      <protection hidden="1"/>
    </xf>
    <xf numFmtId="170" fontId="100" fillId="0" borderId="0" xfId="358" applyNumberFormat="1" applyFont="1" applyFill="1" applyBorder="1" applyAlignment="1" applyProtection="1">
      <alignment vertical="top" wrapText="1"/>
      <protection hidden="1"/>
    </xf>
    <xf numFmtId="170" fontId="100" fillId="0" borderId="0" xfId="2" applyNumberFormat="1" applyFont="1" applyFill="1" applyBorder="1" applyAlignment="1" applyProtection="1">
      <alignment vertical="top" wrapText="1"/>
      <protection hidden="1"/>
    </xf>
    <xf numFmtId="2" fontId="86" fillId="0" borderId="64" xfId="358" applyNumberFormat="1" applyFont="1" applyBorder="1" applyAlignment="1">
      <alignment horizontal="center" vertical="center"/>
    </xf>
    <xf numFmtId="2" fontId="43" fillId="0" borderId="0" xfId="358" applyNumberFormat="1" applyFont="1" applyAlignment="1">
      <alignment horizontal="right"/>
    </xf>
    <xf numFmtId="2" fontId="84" fillId="29" borderId="66" xfId="358" applyNumberFormat="1" applyFont="1" applyFill="1" applyBorder="1" applyAlignment="1">
      <alignment horizontal="right"/>
    </xf>
    <xf numFmtId="2" fontId="44" fillId="0" borderId="0" xfId="358" applyNumberFormat="1" applyFont="1" applyAlignment="1">
      <alignment horizontal="right"/>
    </xf>
    <xf numFmtId="2" fontId="44" fillId="0" borderId="0" xfId="358" applyNumberFormat="1" applyFont="1" applyAlignment="1">
      <alignment vertical="top"/>
    </xf>
    <xf numFmtId="2" fontId="44" fillId="0" borderId="0" xfId="358" applyNumberFormat="1" applyFont="1" applyAlignment="1">
      <alignment vertical="top" wrapText="1"/>
    </xf>
    <xf numFmtId="2" fontId="44" fillId="0" borderId="0" xfId="358" applyNumberFormat="1" applyFont="1" applyAlignment="1">
      <alignment horizontal="right" wrapText="1"/>
    </xf>
    <xf numFmtId="2" fontId="113" fillId="0" borderId="0" xfId="358" applyNumberFormat="1" applyFont="1" applyAlignment="1">
      <alignment horizontal="right" vertical="top"/>
    </xf>
    <xf numFmtId="2" fontId="43" fillId="0" borderId="0" xfId="358" applyNumberFormat="1" applyFont="1" applyAlignment="1">
      <alignment horizontal="right" vertical="top" wrapText="1"/>
    </xf>
    <xf numFmtId="2" fontId="43" fillId="0" borderId="0" xfId="358" applyNumberFormat="1" applyFont="1" applyFill="1" applyAlignment="1">
      <alignment horizontal="right" vertical="top" wrapText="1"/>
    </xf>
    <xf numFmtId="2" fontId="113" fillId="0" borderId="0" xfId="358" applyNumberFormat="1" applyFont="1" applyAlignment="1">
      <alignment horizontal="right"/>
    </xf>
    <xf numFmtId="2" fontId="115" fillId="0" borderId="0" xfId="358" applyNumberFormat="1" applyFont="1" applyAlignment="1">
      <alignment horizontal="right"/>
    </xf>
    <xf numFmtId="2" fontId="115" fillId="0" borderId="67" xfId="358" applyNumberFormat="1" applyFont="1" applyBorder="1" applyAlignment="1">
      <alignment horizontal="right"/>
    </xf>
    <xf numFmtId="2" fontId="5" fillId="0" borderId="0" xfId="358" applyNumberFormat="1" applyFont="1" applyAlignment="1">
      <alignment horizontal="right"/>
    </xf>
    <xf numFmtId="2" fontId="98" fillId="0" borderId="0" xfId="358" applyNumberFormat="1" applyFont="1" applyAlignment="1">
      <alignment horizontal="right"/>
    </xf>
    <xf numFmtId="2" fontId="74" fillId="29" borderId="66" xfId="358" applyNumberFormat="1" applyFont="1" applyFill="1" applyBorder="1" applyAlignment="1">
      <alignment horizontal="right"/>
    </xf>
    <xf numFmtId="2" fontId="43" fillId="0" borderId="0" xfId="2" applyNumberFormat="1" applyFont="1" applyAlignment="1">
      <alignment horizontal="right"/>
    </xf>
    <xf numFmtId="2" fontId="84" fillId="29" borderId="66" xfId="2" applyNumberFormat="1" applyFont="1" applyFill="1" applyBorder="1" applyAlignment="1">
      <alignment horizontal="right"/>
    </xf>
    <xf numFmtId="2" fontId="44" fillId="0" borderId="0" xfId="2" applyNumberFormat="1" applyFont="1" applyAlignment="1">
      <alignment horizontal="right"/>
    </xf>
    <xf numFmtId="2" fontId="100" fillId="0" borderId="0" xfId="2" applyNumberFormat="1" applyFont="1" applyFill="1" applyBorder="1" applyProtection="1">
      <protection hidden="1"/>
    </xf>
    <xf numFmtId="2" fontId="100" fillId="0" borderId="0" xfId="2" applyNumberFormat="1" applyFont="1" applyFill="1" applyBorder="1" applyAlignment="1" applyProtection="1">
      <alignment vertical="top" wrapText="1"/>
      <protection hidden="1"/>
    </xf>
    <xf numFmtId="2" fontId="5" fillId="0" borderId="0" xfId="2" applyNumberFormat="1" applyFont="1" applyAlignment="1">
      <alignment horizontal="right"/>
    </xf>
    <xf numFmtId="2" fontId="114" fillId="0" borderId="0" xfId="2" applyNumberFormat="1" applyFont="1" applyAlignment="1">
      <alignment horizontal="right"/>
    </xf>
    <xf numFmtId="2" fontId="114" fillId="0" borderId="0" xfId="369" applyNumberFormat="1" applyFont="1" applyAlignment="1">
      <alignment horizontal="right"/>
    </xf>
    <xf numFmtId="2" fontId="115" fillId="0" borderId="0" xfId="2" applyNumberFormat="1" applyFont="1" applyAlignment="1">
      <alignment horizontal="right"/>
    </xf>
    <xf numFmtId="2" fontId="115" fillId="0" borderId="67" xfId="2" applyNumberFormat="1" applyFont="1" applyBorder="1" applyAlignment="1">
      <alignment horizontal="right"/>
    </xf>
    <xf numFmtId="2" fontId="5" fillId="0" borderId="0" xfId="196" applyNumberFormat="1" applyFont="1" applyFill="1" applyBorder="1" applyAlignment="1">
      <alignment horizontal="right"/>
    </xf>
    <xf numFmtId="2" fontId="81" fillId="0" borderId="0" xfId="2" applyNumberFormat="1" applyFont="1" applyAlignment="1" applyProtection="1">
      <alignment horizontal="right"/>
    </xf>
    <xf numFmtId="2" fontId="5" fillId="0" borderId="0" xfId="2" applyNumberFormat="1" applyFont="1" applyFill="1" applyAlignment="1">
      <alignment horizontal="right"/>
    </xf>
    <xf numFmtId="2" fontId="81" fillId="0" borderId="0" xfId="2" applyNumberFormat="1" applyFont="1" applyFill="1" applyAlignment="1" applyProtection="1">
      <alignment horizontal="right"/>
    </xf>
    <xf numFmtId="2" fontId="5" fillId="0" borderId="0" xfId="370" applyNumberFormat="1" applyFont="1" applyFill="1" applyBorder="1" applyAlignment="1">
      <alignment horizontal="right"/>
    </xf>
    <xf numFmtId="2" fontId="82" fillId="0" borderId="0" xfId="358" applyNumberFormat="1" applyFont="1" applyProtection="1"/>
    <xf numFmtId="2" fontId="82" fillId="0" borderId="0" xfId="358" applyNumberFormat="1" applyFont="1" applyAlignment="1">
      <alignment horizontal="right"/>
    </xf>
    <xf numFmtId="2" fontId="5" fillId="0" borderId="0" xfId="358" applyNumberFormat="1" applyFont="1" applyFill="1" applyAlignment="1">
      <alignment horizontal="right"/>
    </xf>
    <xf numFmtId="2" fontId="5" fillId="0" borderId="0" xfId="358" applyNumberFormat="1" applyFont="1" applyFill="1" applyAlignment="1">
      <alignment horizontal="right" vertical="top" wrapText="1"/>
    </xf>
    <xf numFmtId="2" fontId="5" fillId="0" borderId="0" xfId="371" applyNumberFormat="1" applyFont="1" applyFill="1" applyBorder="1" applyAlignment="1">
      <alignment horizontal="right"/>
    </xf>
    <xf numFmtId="2" fontId="98" fillId="0" borderId="0" xfId="358" applyNumberFormat="1" applyFont="1" applyFill="1" applyAlignment="1">
      <alignment horizontal="right"/>
    </xf>
    <xf numFmtId="2" fontId="5" fillId="0" borderId="0" xfId="2" applyNumberFormat="1" applyFont="1" applyProtection="1"/>
    <xf numFmtId="2" fontId="78" fillId="29" borderId="66" xfId="2" applyNumberFormat="1" applyFont="1" applyFill="1" applyBorder="1" applyAlignment="1">
      <alignment horizontal="right"/>
    </xf>
    <xf numFmtId="2" fontId="5" fillId="0" borderId="68" xfId="358" applyNumberFormat="1" applyFont="1" applyFill="1" applyBorder="1" applyAlignment="1"/>
    <xf numFmtId="2" fontId="5" fillId="0" borderId="68" xfId="358" applyNumberFormat="1" applyFont="1" applyFill="1" applyBorder="1" applyAlignment="1">
      <alignment horizontal="center"/>
    </xf>
    <xf numFmtId="2" fontId="5" fillId="0" borderId="69" xfId="196" applyNumberFormat="1" applyFont="1" applyFill="1" applyBorder="1" applyAlignment="1">
      <alignment horizontal="center"/>
    </xf>
    <xf numFmtId="2" fontId="113" fillId="0" borderId="0" xfId="358" applyNumberFormat="1" applyFont="1" applyFill="1" applyAlignment="1">
      <alignment horizontal="right"/>
    </xf>
    <xf numFmtId="2" fontId="44" fillId="0" borderId="0" xfId="358" applyNumberFormat="1" applyFont="1" applyFill="1" applyAlignment="1">
      <alignment horizontal="right"/>
    </xf>
    <xf numFmtId="2" fontId="100" fillId="0" borderId="0" xfId="358" applyNumberFormat="1" applyFont="1" applyFill="1" applyBorder="1" applyAlignment="1" applyProtection="1">
      <alignment vertical="top" wrapText="1"/>
      <protection hidden="1"/>
    </xf>
    <xf numFmtId="2" fontId="43" fillId="0" borderId="0" xfId="358" applyNumberFormat="1" applyFont="1" applyAlignment="1"/>
    <xf numFmtId="2" fontId="44" fillId="0" borderId="0" xfId="358" applyNumberFormat="1" applyFont="1" applyAlignment="1"/>
    <xf numFmtId="2" fontId="44" fillId="0" borderId="0" xfId="0" applyNumberFormat="1" applyFont="1" applyAlignment="1">
      <alignment horizontal="right"/>
    </xf>
    <xf numFmtId="2" fontId="74" fillId="29" borderId="66" xfId="0" applyNumberFormat="1" applyFont="1" applyFill="1" applyBorder="1" applyAlignment="1">
      <alignment horizontal="right"/>
    </xf>
    <xf numFmtId="2" fontId="44" fillId="0" borderId="0" xfId="0" applyNumberFormat="1" applyFont="1" applyAlignment="1">
      <alignment vertical="top"/>
    </xf>
    <xf numFmtId="2" fontId="100" fillId="0" borderId="0" xfId="0" applyNumberFormat="1" applyFont="1" applyFill="1" applyBorder="1" applyAlignment="1" applyProtection="1">
      <alignment vertical="top" wrapText="1"/>
      <protection hidden="1"/>
    </xf>
    <xf numFmtId="2" fontId="5" fillId="0" borderId="0" xfId="0" applyNumberFormat="1" applyFont="1" applyAlignment="1">
      <alignment horizontal="right"/>
    </xf>
    <xf numFmtId="2" fontId="43" fillId="0" borderId="0" xfId="0" applyNumberFormat="1" applyFont="1" applyAlignment="1">
      <alignment horizontal="right"/>
    </xf>
    <xf numFmtId="2" fontId="5" fillId="0" borderId="0" xfId="0" applyNumberFormat="1" applyFont="1"/>
    <xf numFmtId="2" fontId="5" fillId="0" borderId="0" xfId="0" applyNumberFormat="1" applyFont="1" applyBorder="1" applyAlignment="1">
      <alignment horizontal="right"/>
    </xf>
    <xf numFmtId="2" fontId="43" fillId="0" borderId="0" xfId="0" applyNumberFormat="1" applyFont="1" applyFill="1" applyAlignment="1">
      <alignment horizontal="right"/>
    </xf>
    <xf numFmtId="2" fontId="43" fillId="0" borderId="0" xfId="0" applyNumberFormat="1" applyFont="1" applyFill="1" applyBorder="1" applyAlignment="1">
      <alignment horizontal="right"/>
    </xf>
    <xf numFmtId="2" fontId="78" fillId="0" borderId="0" xfId="0" applyNumberFormat="1" applyFont="1" applyAlignment="1">
      <alignment vertical="top"/>
    </xf>
    <xf numFmtId="2" fontId="115" fillId="0" borderId="0" xfId="0" applyNumberFormat="1" applyFont="1" applyAlignment="1">
      <alignment horizontal="right"/>
    </xf>
    <xf numFmtId="2" fontId="115" fillId="0" borderId="67" xfId="0" applyNumberFormat="1" applyFont="1" applyBorder="1" applyAlignment="1">
      <alignment horizontal="right"/>
    </xf>
    <xf numFmtId="183" fontId="44" fillId="0" borderId="0" xfId="358" applyNumberFormat="1" applyFont="1" applyFill="1" applyAlignment="1">
      <alignment vertical="top"/>
    </xf>
    <xf numFmtId="2" fontId="43" fillId="0" borderId="0" xfId="358" applyNumberFormat="1" applyFont="1" applyFill="1" applyAlignment="1"/>
    <xf numFmtId="174" fontId="44" fillId="0" borderId="0" xfId="358" applyNumberFormat="1" applyFont="1" applyFill="1" applyAlignment="1">
      <alignment vertical="top"/>
    </xf>
    <xf numFmtId="4" fontId="43" fillId="0" borderId="0" xfId="358" applyNumberFormat="1" applyFont="1" applyFill="1" applyAlignment="1">
      <alignment horizontal="left"/>
    </xf>
    <xf numFmtId="2" fontId="5" fillId="0" borderId="0" xfId="373" applyNumberFormat="1" applyFont="1" applyFill="1" applyAlignment="1" applyProtection="1">
      <alignment horizontal="center" wrapText="1"/>
      <protection hidden="1"/>
    </xf>
    <xf numFmtId="2" fontId="5" fillId="0" borderId="0" xfId="358" applyNumberFormat="1" applyFont="1"/>
    <xf numFmtId="2" fontId="5" fillId="0" borderId="0" xfId="358" applyNumberFormat="1" applyFont="1" applyFill="1" applyBorder="1"/>
    <xf numFmtId="2" fontId="5" fillId="0" borderId="0" xfId="364" applyNumberFormat="1" applyFont="1" applyFill="1"/>
    <xf numFmtId="2" fontId="5" fillId="0" borderId="0" xfId="358" applyNumberFormat="1" applyFont="1" applyFill="1" applyAlignment="1">
      <alignment horizontal="center" vertical="center" wrapText="1"/>
    </xf>
    <xf numFmtId="2" fontId="43" fillId="0" borderId="0" xfId="358" applyNumberFormat="1" applyFont="1" applyFill="1" applyAlignment="1">
      <alignment horizontal="center" vertical="center"/>
    </xf>
    <xf numFmtId="2" fontId="43" fillId="0" borderId="0" xfId="358" applyNumberFormat="1" applyFont="1" applyFill="1" applyAlignment="1">
      <alignment vertical="center"/>
    </xf>
    <xf numFmtId="2" fontId="5" fillId="0" borderId="0" xfId="364" applyNumberFormat="1" applyFont="1" applyFill="1" applyBorder="1"/>
    <xf numFmtId="2" fontId="43" fillId="0" borderId="0" xfId="358" applyNumberFormat="1" applyFont="1" applyFill="1" applyBorder="1" applyAlignment="1">
      <alignment horizontal="right"/>
    </xf>
    <xf numFmtId="2" fontId="74" fillId="0" borderId="0" xfId="358" applyNumberFormat="1" applyFont="1" applyFill="1" applyBorder="1" applyAlignment="1">
      <alignment horizontal="right"/>
    </xf>
    <xf numFmtId="2" fontId="5" fillId="0" borderId="0" xfId="358" applyNumberFormat="1" applyFont="1" applyFill="1"/>
    <xf numFmtId="2" fontId="43" fillId="0" borderId="0" xfId="358" applyNumberFormat="1" applyFont="1" applyFill="1"/>
    <xf numFmtId="2" fontId="5" fillId="0" borderId="0" xfId="364" applyNumberFormat="1" applyFont="1" applyFill="1" applyAlignment="1"/>
    <xf numFmtId="2" fontId="43" fillId="0" borderId="0" xfId="358" applyNumberFormat="1" applyFont="1" applyFill="1" applyBorder="1"/>
    <xf numFmtId="2" fontId="5" fillId="0" borderId="0" xfId="358" applyNumberFormat="1" applyFont="1" applyFill="1" applyAlignment="1">
      <alignment vertical="center"/>
    </xf>
    <xf numFmtId="2" fontId="5" fillId="0" borderId="0" xfId="358" applyNumberFormat="1" applyFont="1" applyFill="1" applyBorder="1" applyAlignment="1">
      <alignment horizontal="center" vertical="center" wrapText="1"/>
    </xf>
    <xf numFmtId="2" fontId="5" fillId="0" borderId="0" xfId="358" applyNumberFormat="1" applyFont="1" applyFill="1" applyBorder="1" applyAlignment="1">
      <alignment wrapText="1"/>
    </xf>
    <xf numFmtId="2" fontId="5" fillId="0" borderId="30" xfId="364" applyNumberFormat="1" applyFont="1" applyFill="1" applyBorder="1" applyAlignment="1">
      <alignment horizontal="center" vertical="center"/>
    </xf>
    <xf numFmtId="2" fontId="87" fillId="0" borderId="20" xfId="358" applyNumberFormat="1" applyFont="1" applyBorder="1" applyAlignment="1"/>
    <xf numFmtId="2" fontId="87" fillId="0" borderId="30" xfId="358" applyNumberFormat="1" applyFont="1" applyBorder="1" applyAlignment="1"/>
    <xf numFmtId="2" fontId="87" fillId="0" borderId="0" xfId="358" applyNumberFormat="1" applyFont="1" applyBorder="1" applyAlignment="1"/>
    <xf numFmtId="2" fontId="5" fillId="0" borderId="0" xfId="358" applyNumberFormat="1" applyFont="1" applyAlignment="1"/>
    <xf numFmtId="2" fontId="5" fillId="0" borderId="0" xfId="358" applyNumberFormat="1" applyFont="1" applyFill="1" applyBorder="1" applyAlignment="1"/>
    <xf numFmtId="2" fontId="5" fillId="0" borderId="0" xfId="358" applyNumberFormat="1" applyFont="1" applyFill="1" applyAlignment="1">
      <alignment wrapText="1"/>
    </xf>
    <xf numFmtId="2" fontId="5" fillId="27" borderId="1" xfId="358" applyNumberFormat="1" applyFont="1" applyFill="1" applyBorder="1" applyAlignment="1">
      <alignment wrapText="1"/>
    </xf>
    <xf numFmtId="2" fontId="52" fillId="0" borderId="0" xfId="358" applyNumberFormat="1" applyFont="1" applyFill="1" applyBorder="1" applyAlignment="1">
      <alignment wrapText="1"/>
    </xf>
    <xf numFmtId="2" fontId="131" fillId="0" borderId="0" xfId="358" applyNumberFormat="1" applyFont="1" applyFill="1" applyBorder="1" applyAlignment="1">
      <alignment wrapText="1"/>
    </xf>
    <xf numFmtId="2" fontId="95" fillId="0" borderId="0" xfId="358" applyNumberFormat="1" applyFont="1" applyFill="1" applyBorder="1" applyAlignment="1">
      <alignment wrapText="1"/>
    </xf>
    <xf numFmtId="2" fontId="52" fillId="0" borderId="0" xfId="358" applyNumberFormat="1" applyFont="1" applyFill="1" applyBorder="1" applyAlignment="1">
      <alignment horizontal="right" vertical="center" wrapText="1"/>
    </xf>
    <xf numFmtId="2" fontId="3" fillId="0" borderId="0" xfId="358" applyNumberFormat="1" applyFont="1" applyFill="1" applyBorder="1" applyAlignment="1" applyProtection="1">
      <alignment wrapText="1"/>
      <protection locked="0"/>
    </xf>
    <xf numFmtId="2" fontId="43" fillId="0" borderId="0" xfId="358" applyNumberFormat="1" applyFont="1" applyFill="1" applyAlignment="1" applyProtection="1">
      <protection locked="0"/>
    </xf>
    <xf numFmtId="2" fontId="75" fillId="0" borderId="0" xfId="358" applyNumberFormat="1" applyFont="1" applyFill="1" applyBorder="1" applyAlignment="1">
      <alignment wrapText="1"/>
    </xf>
    <xf numFmtId="2" fontId="43" fillId="0" borderId="0" xfId="358" applyNumberFormat="1" applyFont="1" applyFill="1" applyAlignment="1" applyProtection="1"/>
    <xf numFmtId="2" fontId="5" fillId="0" borderId="0" xfId="358" applyNumberFormat="1" applyFont="1" applyFill="1" applyAlignment="1" applyProtection="1">
      <alignment horizontal="right" vertical="top"/>
      <protection locked="0"/>
    </xf>
    <xf numFmtId="2" fontId="44" fillId="0" borderId="0" xfId="358" applyNumberFormat="1" applyFont="1" applyFill="1" applyAlignment="1" applyProtection="1"/>
    <xf numFmtId="2" fontId="43" fillId="0" borderId="0" xfId="358" applyNumberFormat="1" applyFont="1" applyFill="1" applyAlignment="1" applyProtection="1">
      <alignment horizontal="right"/>
      <protection locked="0"/>
    </xf>
    <xf numFmtId="2" fontId="5" fillId="0" borderId="0" xfId="358" applyNumberFormat="1" applyFont="1" applyFill="1" applyAlignment="1"/>
    <xf numFmtId="2" fontId="75" fillId="0" borderId="0" xfId="358" applyNumberFormat="1" applyFont="1" applyFill="1" applyAlignment="1">
      <alignment horizontal="center" vertical="center" wrapText="1"/>
    </xf>
    <xf numFmtId="2" fontId="5" fillId="0" borderId="0" xfId="358" applyNumberFormat="1" applyFont="1" applyFill="1" applyBorder="1" applyAlignment="1" applyProtection="1">
      <protection hidden="1"/>
    </xf>
    <xf numFmtId="2" fontId="88" fillId="0" borderId="0" xfId="358" applyNumberFormat="1" applyFont="1" applyFill="1" applyBorder="1" applyAlignment="1" applyProtection="1"/>
    <xf numFmtId="2" fontId="44" fillId="0" borderId="0" xfId="358" applyNumberFormat="1" applyFont="1" applyFill="1" applyAlignment="1">
      <alignment wrapText="1"/>
    </xf>
    <xf numFmtId="2" fontId="75" fillId="0" borderId="0" xfId="358" applyNumberFormat="1" applyFont="1" applyFill="1" applyAlignment="1">
      <alignment wrapText="1"/>
    </xf>
    <xf numFmtId="2" fontId="5" fillId="0" borderId="0" xfId="364" applyNumberFormat="1" applyFont="1" applyFill="1" applyBorder="1" applyAlignment="1"/>
    <xf numFmtId="2" fontId="75" fillId="0" borderId="0" xfId="358" applyNumberFormat="1" applyFont="1" applyFill="1" applyAlignment="1"/>
    <xf numFmtId="2" fontId="3" fillId="0" borderId="0" xfId="358" applyNumberFormat="1" applyFont="1" applyFill="1" applyBorder="1" applyAlignment="1">
      <alignment wrapText="1"/>
    </xf>
    <xf numFmtId="2" fontId="75" fillId="0" borderId="0" xfId="358" applyNumberFormat="1" applyFont="1" applyFill="1" applyBorder="1" applyAlignment="1" applyProtection="1">
      <protection hidden="1"/>
    </xf>
    <xf numFmtId="2" fontId="5" fillId="0" borderId="0" xfId="367" applyNumberFormat="1" applyFont="1" applyAlignment="1"/>
    <xf numFmtId="2" fontId="5" fillId="0" borderId="30" xfId="367" applyNumberFormat="1" applyFont="1" applyBorder="1" applyAlignment="1"/>
    <xf numFmtId="2" fontId="90" fillId="0" borderId="1" xfId="367" applyNumberFormat="1" applyFont="1" applyBorder="1" applyAlignment="1"/>
    <xf numFmtId="2" fontId="41" fillId="0" borderId="0" xfId="366" applyNumberFormat="1" applyFont="1" applyBorder="1" applyAlignment="1"/>
    <xf numFmtId="2" fontId="5" fillId="0" borderId="0" xfId="366" applyNumberFormat="1" applyFont="1" applyBorder="1" applyAlignment="1"/>
    <xf numFmtId="2" fontId="86" fillId="0" borderId="68" xfId="358" applyNumberFormat="1" applyFont="1" applyBorder="1" applyAlignment="1">
      <alignment horizontal="center" vertical="center"/>
    </xf>
    <xf numFmtId="2" fontId="86" fillId="0" borderId="0" xfId="358" applyNumberFormat="1" applyFont="1" applyBorder="1" applyAlignment="1">
      <alignment horizontal="center" vertical="center"/>
    </xf>
    <xf numFmtId="2" fontId="86" fillId="0" borderId="74" xfId="358" applyNumberFormat="1" applyFont="1" applyBorder="1" applyAlignment="1">
      <alignment horizontal="center" vertical="center"/>
    </xf>
    <xf numFmtId="2" fontId="74" fillId="30" borderId="66" xfId="358" applyNumberFormat="1" applyFont="1" applyFill="1" applyBorder="1" applyAlignment="1">
      <alignment horizontal="right"/>
    </xf>
    <xf numFmtId="2" fontId="43" fillId="0" borderId="0" xfId="358" applyNumberFormat="1" applyFont="1" applyAlignment="1" applyProtection="1">
      <alignment horizontal="right"/>
    </xf>
    <xf numFmtId="2" fontId="43" fillId="0" borderId="0" xfId="358" applyNumberFormat="1" applyFont="1" applyFill="1" applyAlignment="1" applyProtection="1">
      <alignment horizontal="right"/>
    </xf>
    <xf numFmtId="2" fontId="132" fillId="0" borderId="0" xfId="358" applyNumberFormat="1" applyFont="1" applyAlignment="1" applyProtection="1">
      <alignment horizontal="right"/>
    </xf>
    <xf numFmtId="170" fontId="5" fillId="32" borderId="0" xfId="373" applyFont="1" applyFill="1" applyAlignment="1">
      <alignment horizontal="justify" vertical="top" wrapText="1"/>
    </xf>
    <xf numFmtId="0" fontId="73" fillId="0" borderId="1" xfId="358" applyNumberFormat="1" applyFont="1" applyFill="1" applyBorder="1" applyAlignment="1" applyProtection="1">
      <alignment horizontal="center" vertical="center" wrapText="1"/>
    </xf>
    <xf numFmtId="0" fontId="82" fillId="0" borderId="0" xfId="358" applyNumberFormat="1" applyFont="1" applyFill="1" applyAlignment="1">
      <alignment horizontal="center" vertical="center"/>
    </xf>
    <xf numFmtId="0" fontId="100" fillId="0" borderId="0" xfId="358" applyNumberFormat="1" applyFont="1" applyFill="1" applyBorder="1" applyAlignment="1">
      <alignment horizontal="center" vertical="center"/>
    </xf>
    <xf numFmtId="170" fontId="82" fillId="0" borderId="30" xfId="358" applyFont="1" applyFill="1" applyBorder="1" applyAlignment="1">
      <alignment horizontal="center" vertical="center"/>
    </xf>
    <xf numFmtId="178" fontId="44" fillId="0" borderId="0" xfId="358" applyNumberFormat="1" applyFont="1" applyFill="1" applyAlignment="1">
      <alignment vertical="top"/>
    </xf>
    <xf numFmtId="49" fontId="44" fillId="0" borderId="0" xfId="0" applyNumberFormat="1" applyFont="1" applyAlignment="1">
      <alignment horizontal="right" vertical="top"/>
    </xf>
    <xf numFmtId="178" fontId="44" fillId="0" borderId="0" xfId="0" applyNumberFormat="1" applyFont="1" applyAlignment="1">
      <alignment vertical="top"/>
    </xf>
    <xf numFmtId="170" fontId="114" fillId="0" borderId="0" xfId="0" applyFont="1"/>
    <xf numFmtId="4" fontId="113" fillId="0" borderId="0" xfId="0" applyNumberFormat="1" applyFont="1" applyAlignment="1">
      <alignment horizontal="right"/>
    </xf>
    <xf numFmtId="170" fontId="113" fillId="0" borderId="0" xfId="0" applyFont="1" applyAlignment="1">
      <alignment vertical="top" wrapText="1"/>
    </xf>
    <xf numFmtId="170" fontId="5" fillId="0" borderId="68" xfId="0" applyFont="1" applyFill="1" applyBorder="1" applyAlignment="1" applyProtection="1">
      <alignment horizontal="right" vertical="top" wrapText="1"/>
      <protection locked="0"/>
    </xf>
    <xf numFmtId="178" fontId="43" fillId="0" borderId="0" xfId="0" applyNumberFormat="1" applyFont="1" applyAlignment="1">
      <alignment vertical="top"/>
    </xf>
    <xf numFmtId="0" fontId="5" fillId="0" borderId="68" xfId="0" applyNumberFormat="1" applyFont="1" applyFill="1" applyBorder="1" applyAlignment="1">
      <alignment horizontal="justify" vertical="top" wrapText="1"/>
    </xf>
    <xf numFmtId="170" fontId="5" fillId="0" borderId="68" xfId="0" applyFont="1" applyFill="1" applyBorder="1" applyAlignment="1" applyProtection="1">
      <alignment horizontal="justify" vertical="top" wrapText="1"/>
      <protection locked="0"/>
    </xf>
    <xf numFmtId="2" fontId="5" fillId="0" borderId="0" xfId="412" applyNumberFormat="1" applyFont="1" applyAlignment="1">
      <alignment horizontal="right"/>
    </xf>
    <xf numFmtId="2" fontId="5" fillId="0" borderId="0" xfId="414" applyNumberFormat="1" applyFont="1" applyFill="1" applyBorder="1" applyAlignment="1">
      <alignment horizontal="right"/>
    </xf>
    <xf numFmtId="2" fontId="115" fillId="0" borderId="67" xfId="412" applyNumberFormat="1" applyFont="1" applyBorder="1" applyAlignment="1">
      <alignment horizontal="right"/>
    </xf>
    <xf numFmtId="2" fontId="115" fillId="0" borderId="0" xfId="412" applyNumberFormat="1" applyFont="1" applyAlignment="1">
      <alignment horizontal="right"/>
    </xf>
    <xf numFmtId="2" fontId="43" fillId="0" borderId="0" xfId="412" applyNumberFormat="1" applyFont="1" applyAlignment="1">
      <alignment horizontal="right"/>
    </xf>
    <xf numFmtId="49" fontId="86" fillId="0" borderId="0" xfId="0" applyNumberFormat="1" applyFont="1" applyAlignment="1">
      <alignment horizontal="left" vertical="top" wrapText="1"/>
    </xf>
    <xf numFmtId="177" fontId="5" fillId="0" borderId="0" xfId="0" applyNumberFormat="1" applyFont="1" applyAlignment="1">
      <alignment vertical="top"/>
    </xf>
    <xf numFmtId="49" fontId="88" fillId="0" borderId="0" xfId="0" applyNumberFormat="1" applyFont="1" applyAlignment="1">
      <alignment horizontal="left" vertical="top" wrapText="1"/>
    </xf>
    <xf numFmtId="0" fontId="5" fillId="0" borderId="0" xfId="412" applyFont="1"/>
    <xf numFmtId="4" fontId="5" fillId="0" borderId="0" xfId="412" applyNumberFormat="1" applyFont="1" applyAlignment="1">
      <alignment horizontal="right"/>
    </xf>
    <xf numFmtId="0" fontId="5" fillId="0" borderId="0" xfId="412" applyFont="1" applyAlignment="1">
      <alignment vertical="top" wrapText="1"/>
    </xf>
    <xf numFmtId="0" fontId="43" fillId="0" borderId="0" xfId="412" applyFont="1"/>
    <xf numFmtId="0" fontId="115" fillId="0" borderId="0" xfId="412" applyFont="1" applyAlignment="1">
      <alignment vertical="top" wrapText="1"/>
    </xf>
    <xf numFmtId="0" fontId="115" fillId="0" borderId="0" xfId="412" applyFont="1"/>
    <xf numFmtId="0" fontId="115" fillId="0" borderId="67" xfId="412" applyFont="1" applyBorder="1" applyAlignment="1">
      <alignment vertical="top" wrapText="1"/>
    </xf>
    <xf numFmtId="0" fontId="43" fillId="0" borderId="0" xfId="412" applyFont="1" applyAlignment="1">
      <alignment vertical="top" wrapText="1"/>
    </xf>
    <xf numFmtId="0" fontId="82" fillId="0" borderId="0" xfId="412" applyFont="1" applyAlignment="1">
      <alignment vertical="top" wrapText="1"/>
    </xf>
    <xf numFmtId="179" fontId="5" fillId="0" borderId="0" xfId="412" applyNumberFormat="1" applyFont="1" applyAlignment="1">
      <alignment vertical="top"/>
    </xf>
    <xf numFmtId="49" fontId="5" fillId="0" borderId="0" xfId="412" applyNumberFormat="1" applyFont="1" applyAlignment="1">
      <alignment horizontal="right" vertical="top"/>
    </xf>
    <xf numFmtId="49" fontId="43" fillId="0" borderId="0" xfId="0" applyNumberFormat="1" applyFont="1" applyAlignment="1">
      <alignment horizontal="right" vertical="top"/>
    </xf>
    <xf numFmtId="183" fontId="44" fillId="0" borderId="0" xfId="0" applyNumberFormat="1" applyFont="1" applyAlignment="1">
      <alignment vertical="top"/>
    </xf>
    <xf numFmtId="0" fontId="5" fillId="0" borderId="68" xfId="0" applyNumberFormat="1" applyFont="1" applyFill="1" applyBorder="1" applyAlignment="1">
      <alignment horizontal="left" vertical="top" wrapText="1"/>
    </xf>
    <xf numFmtId="166" fontId="5" fillId="0" borderId="68" xfId="0" applyNumberFormat="1" applyFont="1" applyFill="1" applyBorder="1" applyAlignment="1"/>
    <xf numFmtId="166" fontId="5" fillId="0" borderId="76" xfId="0" applyNumberFormat="1" applyFont="1" applyFill="1" applyBorder="1" applyAlignment="1"/>
    <xf numFmtId="2" fontId="5" fillId="0" borderId="68" xfId="0" applyNumberFormat="1" applyFont="1" applyFill="1" applyBorder="1" applyAlignment="1"/>
    <xf numFmtId="170" fontId="43" fillId="0" borderId="0" xfId="358" applyFont="1" applyAlignment="1">
      <alignment horizontal="center"/>
    </xf>
    <xf numFmtId="170" fontId="84" fillId="29" borderId="66" xfId="358" applyFont="1" applyFill="1" applyBorder="1" applyAlignment="1">
      <alignment horizontal="center"/>
    </xf>
    <xf numFmtId="170" fontId="44" fillId="0" borderId="0" xfId="358" applyFont="1" applyAlignment="1">
      <alignment horizontal="center"/>
    </xf>
    <xf numFmtId="174" fontId="44" fillId="0" borderId="0" xfId="358" applyNumberFormat="1" applyFont="1" applyAlignment="1">
      <alignment horizontal="center" vertical="top"/>
    </xf>
    <xf numFmtId="170" fontId="44" fillId="0" borderId="0" xfId="358" applyFont="1" applyAlignment="1">
      <alignment horizontal="center" vertical="top" wrapText="1"/>
    </xf>
    <xf numFmtId="170" fontId="44" fillId="0" borderId="0" xfId="358" applyFont="1" applyAlignment="1">
      <alignment horizontal="center" wrapText="1"/>
    </xf>
    <xf numFmtId="170" fontId="113" fillId="0" borderId="0" xfId="358" applyFont="1" applyAlignment="1">
      <alignment horizontal="center" vertical="top"/>
    </xf>
    <xf numFmtId="170" fontId="43" fillId="0" borderId="0" xfId="358" applyFont="1" applyAlignment="1">
      <alignment horizontal="center" vertical="top" wrapText="1"/>
    </xf>
    <xf numFmtId="170" fontId="43" fillId="0" borderId="0" xfId="358" applyFont="1" applyFill="1" applyAlignment="1">
      <alignment horizontal="center" vertical="top" wrapText="1"/>
    </xf>
    <xf numFmtId="170" fontId="113" fillId="0" borderId="0" xfId="358" applyFont="1" applyAlignment="1">
      <alignment horizontal="center"/>
    </xf>
    <xf numFmtId="170" fontId="115" fillId="0" borderId="0" xfId="358" applyFont="1" applyAlignment="1">
      <alignment horizontal="center"/>
    </xf>
    <xf numFmtId="170" fontId="115" fillId="0" borderId="67" xfId="358" applyFont="1" applyBorder="1" applyAlignment="1">
      <alignment horizontal="center"/>
    </xf>
    <xf numFmtId="170" fontId="43" fillId="0" borderId="0" xfId="0" applyFont="1" applyAlignment="1">
      <alignment horizontal="center" vertical="top" wrapText="1"/>
    </xf>
    <xf numFmtId="170" fontId="115" fillId="0" borderId="0" xfId="358" applyFont="1" applyAlignment="1">
      <alignment horizontal="center" vertical="top" wrapText="1"/>
    </xf>
    <xf numFmtId="170" fontId="115" fillId="0" borderId="67" xfId="358" applyFont="1" applyBorder="1" applyAlignment="1">
      <alignment horizontal="center" vertical="top" wrapText="1"/>
    </xf>
    <xf numFmtId="170" fontId="5" fillId="0" borderId="0" xfId="358" applyFont="1" applyAlignment="1">
      <alignment horizontal="center"/>
    </xf>
    <xf numFmtId="170" fontId="98" fillId="0" borderId="0" xfId="358" applyFont="1" applyAlignment="1">
      <alignment horizontal="center"/>
    </xf>
    <xf numFmtId="170" fontId="43" fillId="0" borderId="0" xfId="2" applyFont="1" applyAlignment="1">
      <alignment horizontal="center"/>
    </xf>
    <xf numFmtId="170" fontId="84" fillId="29" borderId="66" xfId="2" applyFont="1" applyFill="1" applyBorder="1" applyAlignment="1">
      <alignment horizontal="center"/>
    </xf>
    <xf numFmtId="170" fontId="44" fillId="0" borderId="0" xfId="2" applyFont="1" applyAlignment="1">
      <alignment horizontal="center"/>
    </xf>
    <xf numFmtId="170" fontId="100" fillId="0" borderId="0" xfId="2" applyNumberFormat="1" applyFont="1" applyFill="1" applyBorder="1" applyAlignment="1" applyProtection="1">
      <alignment horizontal="center"/>
      <protection hidden="1"/>
    </xf>
    <xf numFmtId="170" fontId="100" fillId="0" borderId="0" xfId="2" applyNumberFormat="1" applyFont="1" applyFill="1" applyBorder="1" applyAlignment="1" applyProtection="1">
      <alignment horizontal="center" vertical="top" wrapText="1"/>
      <protection hidden="1"/>
    </xf>
    <xf numFmtId="170" fontId="5" fillId="0" borderId="0" xfId="2" applyFont="1" applyAlignment="1">
      <alignment horizontal="center"/>
    </xf>
    <xf numFmtId="170" fontId="114" fillId="0" borderId="0" xfId="2" applyFont="1" applyAlignment="1">
      <alignment horizontal="center"/>
    </xf>
    <xf numFmtId="170" fontId="114" fillId="0" borderId="0" xfId="369" applyFont="1" applyAlignment="1">
      <alignment horizontal="center"/>
    </xf>
    <xf numFmtId="170" fontId="115" fillId="0" borderId="0" xfId="2" applyFont="1" applyAlignment="1">
      <alignment horizontal="center" vertical="top" wrapText="1"/>
    </xf>
    <xf numFmtId="170" fontId="115" fillId="0" borderId="67" xfId="2" applyFont="1" applyBorder="1" applyAlignment="1">
      <alignment horizontal="center" vertical="top" wrapText="1"/>
    </xf>
    <xf numFmtId="170" fontId="5" fillId="0" borderId="0" xfId="196" applyFont="1" applyFill="1" applyBorder="1" applyAlignment="1">
      <alignment horizontal="center"/>
    </xf>
    <xf numFmtId="0" fontId="43" fillId="0" borderId="0" xfId="412" applyFont="1" applyAlignment="1">
      <alignment horizontal="center"/>
    </xf>
    <xf numFmtId="0" fontId="115" fillId="0" borderId="0" xfId="412" applyFont="1" applyAlignment="1">
      <alignment horizontal="center" vertical="top" wrapText="1"/>
    </xf>
    <xf numFmtId="0" fontId="115" fillId="0" borderId="67" xfId="412" applyFont="1" applyBorder="1" applyAlignment="1">
      <alignment horizontal="center" vertical="top" wrapText="1"/>
    </xf>
    <xf numFmtId="0" fontId="5" fillId="0" borderId="0" xfId="414" applyFont="1" applyFill="1" applyBorder="1" applyAlignment="1">
      <alignment horizontal="center"/>
    </xf>
    <xf numFmtId="0" fontId="5" fillId="0" borderId="0" xfId="412" applyFont="1" applyAlignment="1">
      <alignment horizontal="center"/>
    </xf>
    <xf numFmtId="170" fontId="81" fillId="0" borderId="0" xfId="2" applyFont="1" applyAlignment="1" applyProtection="1">
      <alignment horizontal="center"/>
    </xf>
    <xf numFmtId="170" fontId="5" fillId="0" borderId="0" xfId="2" applyFont="1" applyFill="1" applyAlignment="1">
      <alignment horizontal="center"/>
    </xf>
    <xf numFmtId="170" fontId="81" fillId="0" borderId="0" xfId="2" applyFont="1" applyFill="1" applyAlignment="1" applyProtection="1">
      <alignment horizontal="center"/>
    </xf>
    <xf numFmtId="170" fontId="115" fillId="0" borderId="0" xfId="2" applyFont="1" applyFill="1" applyAlignment="1">
      <alignment horizontal="center" vertical="top" wrapText="1"/>
    </xf>
    <xf numFmtId="170" fontId="115" fillId="0" borderId="67" xfId="2" applyFont="1" applyFill="1" applyBorder="1" applyAlignment="1">
      <alignment horizontal="center" vertical="top" wrapText="1"/>
    </xf>
    <xf numFmtId="4" fontId="5" fillId="0" borderId="0" xfId="2" applyNumberFormat="1" applyFont="1" applyAlignment="1">
      <alignment horizontal="center"/>
    </xf>
    <xf numFmtId="170" fontId="82" fillId="0" borderId="0" xfId="358" applyFont="1" applyAlignment="1" applyProtection="1">
      <alignment horizontal="center"/>
    </xf>
    <xf numFmtId="170" fontId="82" fillId="0" borderId="0" xfId="358" applyFont="1" applyAlignment="1">
      <alignment horizontal="center"/>
    </xf>
    <xf numFmtId="170" fontId="5" fillId="0" borderId="67" xfId="358" applyFont="1" applyBorder="1" applyAlignment="1">
      <alignment horizontal="center"/>
    </xf>
    <xf numFmtId="170" fontId="98" fillId="0" borderId="0" xfId="358" applyFont="1" applyFill="1" applyAlignment="1">
      <alignment horizontal="center"/>
    </xf>
    <xf numFmtId="170" fontId="5" fillId="0" borderId="0" xfId="358" applyFont="1" applyFill="1" applyAlignment="1" applyProtection="1">
      <alignment horizontal="center"/>
    </xf>
    <xf numFmtId="170" fontId="82" fillId="0" borderId="0" xfId="2" applyFont="1" applyAlignment="1">
      <alignment horizontal="center"/>
    </xf>
    <xf numFmtId="170" fontId="5" fillId="0" borderId="0" xfId="2" applyFont="1" applyAlignment="1" applyProtection="1">
      <alignment horizontal="center"/>
    </xf>
    <xf numFmtId="4" fontId="43" fillId="0" borderId="0" xfId="2" applyNumberFormat="1" applyFont="1" applyAlignment="1">
      <alignment horizontal="center"/>
    </xf>
    <xf numFmtId="170" fontId="78" fillId="29" borderId="66" xfId="2" applyFont="1" applyFill="1" applyBorder="1" applyAlignment="1">
      <alignment horizontal="center"/>
    </xf>
    <xf numFmtId="170" fontId="44" fillId="0" borderId="0" xfId="0" applyFont="1" applyAlignment="1">
      <alignment horizontal="center"/>
    </xf>
    <xf numFmtId="170" fontId="113" fillId="0" borderId="0" xfId="358" applyFont="1" applyFill="1" applyAlignment="1">
      <alignment horizontal="center"/>
    </xf>
    <xf numFmtId="170" fontId="44" fillId="0" borderId="0" xfId="358" applyFont="1" applyFill="1" applyAlignment="1">
      <alignment horizontal="center"/>
    </xf>
    <xf numFmtId="170" fontId="113" fillId="0" borderId="0" xfId="0" applyFont="1" applyAlignment="1">
      <alignment horizontal="center"/>
    </xf>
    <xf numFmtId="170" fontId="43" fillId="0" borderId="0" xfId="0" applyFont="1" applyAlignment="1">
      <alignment horizontal="center"/>
    </xf>
    <xf numFmtId="170" fontId="115" fillId="0" borderId="0" xfId="0" applyFont="1" applyAlignment="1">
      <alignment horizontal="center" vertical="top" wrapText="1"/>
    </xf>
    <xf numFmtId="170" fontId="115" fillId="0" borderId="67" xfId="0" applyFont="1" applyBorder="1" applyAlignment="1">
      <alignment horizontal="center" vertical="top" wrapText="1"/>
    </xf>
    <xf numFmtId="4" fontId="43" fillId="0" borderId="0" xfId="358" applyNumberFormat="1" applyFont="1" applyAlignment="1">
      <alignment horizontal="center"/>
    </xf>
    <xf numFmtId="170" fontId="100" fillId="0" borderId="0" xfId="358" applyNumberFormat="1" applyFont="1" applyFill="1" applyBorder="1" applyAlignment="1" applyProtection="1">
      <alignment horizontal="center" vertical="top" wrapText="1"/>
      <protection hidden="1"/>
    </xf>
    <xf numFmtId="4" fontId="43" fillId="0" borderId="0" xfId="358" applyNumberFormat="1" applyFont="1" applyFill="1" applyAlignment="1">
      <alignment horizontal="center"/>
    </xf>
    <xf numFmtId="174" fontId="44" fillId="0" borderId="0" xfId="0" applyNumberFormat="1" applyFont="1" applyAlignment="1">
      <alignment horizontal="center" vertical="top"/>
    </xf>
    <xf numFmtId="170" fontId="100" fillId="0" borderId="0" xfId="0" applyNumberFormat="1" applyFont="1" applyFill="1" applyBorder="1" applyAlignment="1" applyProtection="1">
      <alignment horizontal="center" vertical="top" wrapText="1"/>
      <protection hidden="1"/>
    </xf>
    <xf numFmtId="170" fontId="5" fillId="0" borderId="0" xfId="0" applyFont="1" applyAlignment="1">
      <alignment horizontal="center"/>
    </xf>
    <xf numFmtId="170" fontId="98" fillId="0" borderId="0" xfId="0" applyFont="1" applyAlignment="1" applyProtection="1">
      <alignment horizontal="center"/>
    </xf>
    <xf numFmtId="170" fontId="5" fillId="0" borderId="0" xfId="0" applyFont="1" applyBorder="1" applyAlignment="1">
      <alignment horizontal="center"/>
    </xf>
    <xf numFmtId="170" fontId="82" fillId="0" borderId="0" xfId="0" applyFont="1" applyAlignment="1">
      <alignment horizontal="center"/>
    </xf>
    <xf numFmtId="170" fontId="82" fillId="0" borderId="0" xfId="0" applyFont="1" applyFill="1" applyAlignment="1">
      <alignment horizontal="center"/>
    </xf>
    <xf numFmtId="179" fontId="78" fillId="0" borderId="0" xfId="0" applyNumberFormat="1" applyFont="1" applyAlignment="1">
      <alignment horizontal="center" vertical="top"/>
    </xf>
    <xf numFmtId="170" fontId="115" fillId="0" borderId="0" xfId="0" applyFont="1" applyAlignment="1">
      <alignment horizontal="center"/>
    </xf>
    <xf numFmtId="170" fontId="115" fillId="0" borderId="67" xfId="0" applyFont="1" applyBorder="1" applyAlignment="1">
      <alignment horizontal="center"/>
    </xf>
    <xf numFmtId="2" fontId="113" fillId="0" borderId="0" xfId="0" applyNumberFormat="1" applyFont="1" applyAlignment="1">
      <alignment horizontal="right"/>
    </xf>
    <xf numFmtId="2" fontId="43" fillId="0" borderId="0" xfId="0" applyNumberFormat="1" applyFont="1" applyAlignment="1"/>
    <xf numFmtId="0" fontId="82" fillId="0" borderId="0" xfId="0" applyNumberFormat="1" applyFont="1" applyFill="1" applyBorder="1" applyProtection="1">
      <protection hidden="1"/>
    </xf>
    <xf numFmtId="0" fontId="3" fillId="0" borderId="0" xfId="358" applyNumberFormat="1" applyFont="1" applyFill="1" applyBorder="1" applyAlignment="1">
      <alignment horizontal="justify"/>
    </xf>
    <xf numFmtId="0" fontId="78" fillId="0" borderId="0" xfId="364" applyNumberFormat="1" applyFont="1" applyFill="1" applyAlignment="1">
      <alignment horizontal="center"/>
    </xf>
    <xf numFmtId="0" fontId="5" fillId="0" borderId="0" xfId="364" applyNumberFormat="1" applyFont="1" applyFill="1" applyAlignment="1">
      <alignment horizontal="center" vertical="top"/>
    </xf>
    <xf numFmtId="0" fontId="78" fillId="0" borderId="0" xfId="364" applyNumberFormat="1" applyFont="1" applyFill="1" applyBorder="1" applyAlignment="1">
      <alignment horizontal="center"/>
    </xf>
    <xf numFmtId="0" fontId="3" fillId="0" borderId="0" xfId="358" applyNumberFormat="1" applyFont="1" applyFill="1" applyBorder="1" applyAlignment="1">
      <alignment horizontal="center" vertical="top"/>
    </xf>
    <xf numFmtId="0" fontId="43" fillId="0" borderId="0" xfId="358" applyNumberFormat="1" applyFont="1" applyFill="1" applyBorder="1" applyAlignment="1">
      <alignment horizontal="center" vertical="top"/>
    </xf>
    <xf numFmtId="0" fontId="43" fillId="0" borderId="0" xfId="358" applyNumberFormat="1" applyFont="1" applyFill="1" applyAlignment="1">
      <alignment horizontal="center" vertical="top"/>
    </xf>
    <xf numFmtId="0" fontId="74" fillId="0" borderId="0" xfId="358" applyNumberFormat="1" applyFont="1" applyFill="1" applyBorder="1" applyAlignment="1">
      <alignment vertical="top"/>
    </xf>
    <xf numFmtId="0" fontId="3" fillId="0" borderId="0" xfId="358" applyNumberFormat="1" applyFont="1" applyFill="1" applyAlignment="1">
      <alignment horizontal="center" vertical="top"/>
    </xf>
    <xf numFmtId="0" fontId="43" fillId="0" borderId="0" xfId="358" applyNumberFormat="1" applyFont="1" applyFill="1" applyBorder="1" applyAlignment="1">
      <alignment vertical="top"/>
    </xf>
    <xf numFmtId="0" fontId="43" fillId="0" borderId="0" xfId="358" applyNumberFormat="1" applyFont="1" applyFill="1" applyBorder="1" applyAlignment="1">
      <alignment vertical="top" wrapText="1"/>
    </xf>
    <xf numFmtId="0" fontId="43" fillId="0" borderId="0" xfId="358" applyNumberFormat="1" applyFont="1" applyFill="1" applyAlignment="1">
      <alignment vertical="top"/>
    </xf>
    <xf numFmtId="0" fontId="78" fillId="0" borderId="0" xfId="364" applyNumberFormat="1" applyFont="1" applyFill="1" applyBorder="1" applyAlignment="1">
      <alignment horizontal="center" vertical="center"/>
    </xf>
    <xf numFmtId="0" fontId="78" fillId="0" borderId="0" xfId="364" applyNumberFormat="1" applyFont="1" applyFill="1" applyBorder="1" applyAlignment="1">
      <alignment horizontal="center" vertical="top"/>
    </xf>
    <xf numFmtId="0" fontId="5" fillId="0" borderId="0" xfId="358" quotePrefix="1" applyNumberFormat="1" applyFont="1" applyFill="1" applyAlignment="1">
      <alignment horizontal="center" vertical="top" wrapText="1"/>
    </xf>
    <xf numFmtId="0" fontId="78" fillId="0" borderId="30" xfId="364" applyNumberFormat="1" applyFont="1" applyFill="1" applyBorder="1" applyAlignment="1">
      <alignment horizontal="center"/>
    </xf>
    <xf numFmtId="170" fontId="78" fillId="2" borderId="0" xfId="0" applyFont="1" applyFill="1" applyAlignment="1">
      <alignment horizontal="justify" vertical="top" wrapText="1"/>
    </xf>
    <xf numFmtId="170" fontId="5" fillId="2" borderId="0" xfId="0" applyFont="1" applyFill="1" applyAlignment="1">
      <alignment horizontal="center"/>
    </xf>
    <xf numFmtId="2" fontId="5" fillId="2" borderId="0" xfId="0" applyNumberFormat="1" applyFont="1" applyFill="1" applyAlignment="1">
      <alignment horizontal="center"/>
    </xf>
    <xf numFmtId="4" fontId="5" fillId="2" borderId="0" xfId="0" applyNumberFormat="1" applyFont="1" applyFill="1" applyAlignment="1">
      <alignment horizontal="center"/>
    </xf>
    <xf numFmtId="166" fontId="5" fillId="2" borderId="0" xfId="0" applyNumberFormat="1" applyFont="1" applyFill="1"/>
    <xf numFmtId="0" fontId="5" fillId="0" borderId="0" xfId="0" applyNumberFormat="1" applyFont="1" applyFill="1" applyBorder="1" applyAlignment="1">
      <alignment vertical="top" wrapText="1"/>
    </xf>
    <xf numFmtId="173" fontId="5" fillId="0" borderId="0" xfId="0" applyNumberFormat="1" applyFont="1" applyFill="1" applyBorder="1" applyAlignment="1">
      <alignment horizontal="right" vertical="top" wrapText="1"/>
    </xf>
    <xf numFmtId="165" fontId="5" fillId="0" borderId="0" xfId="363" applyNumberFormat="1" applyFont="1" applyBorder="1" applyAlignment="1">
      <alignment horizontal="right"/>
    </xf>
    <xf numFmtId="165" fontId="5" fillId="0" borderId="0" xfId="363" applyNumberFormat="1" applyFont="1" applyBorder="1"/>
    <xf numFmtId="170" fontId="80" fillId="26" borderId="35" xfId="0" applyFont="1" applyFill="1" applyBorder="1" applyAlignment="1">
      <alignment vertical="top" wrapText="1"/>
    </xf>
    <xf numFmtId="170" fontId="80" fillId="26" borderId="36" xfId="0" applyFont="1" applyFill="1" applyBorder="1" applyAlignment="1">
      <alignment vertical="top" wrapText="1"/>
    </xf>
    <xf numFmtId="170" fontId="80" fillId="26" borderId="38" xfId="0" applyFont="1" applyFill="1" applyBorder="1" applyAlignment="1">
      <alignment vertical="top" wrapText="1"/>
    </xf>
    <xf numFmtId="170" fontId="80" fillId="26" borderId="39" xfId="0" applyFont="1" applyFill="1" applyBorder="1" applyAlignment="1">
      <alignment vertical="top" wrapText="1"/>
    </xf>
    <xf numFmtId="170" fontId="80" fillId="26" borderId="40" xfId="0" applyFont="1" applyFill="1" applyBorder="1" applyAlignment="1">
      <alignment vertical="top" wrapText="1"/>
    </xf>
    <xf numFmtId="170" fontId="80" fillId="26" borderId="40" xfId="0" applyFont="1" applyFill="1" applyBorder="1" applyAlignment="1">
      <alignment wrapText="1"/>
    </xf>
    <xf numFmtId="170" fontId="80" fillId="26" borderId="41" xfId="0" applyFont="1" applyFill="1" applyBorder="1" applyAlignment="1">
      <alignment vertical="top" wrapText="1"/>
    </xf>
    <xf numFmtId="170" fontId="80" fillId="26" borderId="41" xfId="0" applyFont="1" applyFill="1" applyBorder="1" applyAlignment="1">
      <alignment wrapText="1"/>
    </xf>
    <xf numFmtId="170" fontId="80" fillId="26" borderId="42" xfId="0" applyFont="1" applyFill="1" applyBorder="1" applyAlignment="1">
      <alignment vertical="top" wrapText="1"/>
    </xf>
    <xf numFmtId="170" fontId="5" fillId="26" borderId="35" xfId="0" applyFont="1" applyFill="1" applyBorder="1" applyAlignment="1">
      <alignment horizontal="justify" vertical="top" wrapText="1"/>
    </xf>
    <xf numFmtId="170" fontId="5" fillId="26" borderId="32" xfId="0" applyFont="1" applyFill="1" applyBorder="1" applyAlignment="1">
      <alignment horizontal="justify" vertical="top" wrapText="1"/>
    </xf>
    <xf numFmtId="170" fontId="80" fillId="26" borderId="39" xfId="0" applyFont="1" applyFill="1" applyBorder="1" applyAlignment="1">
      <alignment horizontal="justify" vertical="top" wrapText="1"/>
    </xf>
    <xf numFmtId="170" fontId="80" fillId="26" borderId="41" xfId="0" applyFont="1" applyFill="1" applyBorder="1" applyAlignment="1">
      <alignment horizontal="justify" vertical="top" wrapText="1"/>
    </xf>
    <xf numFmtId="170" fontId="5" fillId="26" borderId="35" xfId="0" applyFont="1" applyFill="1" applyBorder="1" applyAlignment="1">
      <alignment vertical="top" wrapText="1"/>
    </xf>
    <xf numFmtId="170" fontId="5" fillId="26" borderId="32" xfId="0" applyFont="1" applyFill="1" applyBorder="1" applyAlignment="1">
      <alignment vertical="top" wrapText="1"/>
    </xf>
    <xf numFmtId="170" fontId="5" fillId="26" borderId="34" xfId="0" applyFont="1" applyFill="1" applyBorder="1" applyAlignment="1">
      <alignment vertical="top" wrapText="1"/>
    </xf>
    <xf numFmtId="170" fontId="5" fillId="26" borderId="37" xfId="0" applyFont="1" applyFill="1" applyBorder="1" applyAlignment="1">
      <alignment vertical="top" wrapText="1"/>
    </xf>
    <xf numFmtId="170" fontId="5" fillId="26" borderId="36" xfId="0" applyFont="1" applyFill="1" applyBorder="1" applyAlignment="1">
      <alignment vertical="top" wrapText="1"/>
    </xf>
    <xf numFmtId="170" fontId="5" fillId="26" borderId="45" xfId="0" applyFont="1" applyFill="1" applyBorder="1" applyAlignment="1">
      <alignment horizontal="justify" vertical="top" wrapText="1"/>
    </xf>
    <xf numFmtId="170" fontId="5" fillId="26" borderId="41" xfId="0" applyFont="1" applyFill="1" applyBorder="1" applyAlignment="1">
      <alignment horizontal="justify" vertical="top" wrapText="1"/>
    </xf>
    <xf numFmtId="170" fontId="80" fillId="26" borderId="45" xfId="0" applyFont="1" applyFill="1" applyBorder="1" applyAlignment="1">
      <alignment horizontal="justify" vertical="top" wrapText="1"/>
    </xf>
    <xf numFmtId="1" fontId="80" fillId="26" borderId="41" xfId="0" applyNumberFormat="1" applyFont="1" applyFill="1" applyBorder="1" applyAlignment="1">
      <alignment horizontal="right" vertical="top" wrapText="1"/>
    </xf>
    <xf numFmtId="170" fontId="80" fillId="26" borderId="47" xfId="0" applyFont="1" applyFill="1" applyBorder="1" applyAlignment="1">
      <alignment horizontal="justify" vertical="top" wrapText="1"/>
    </xf>
    <xf numFmtId="170" fontId="80" fillId="26" borderId="51" xfId="0" applyFont="1" applyFill="1" applyBorder="1" applyAlignment="1">
      <alignment vertical="top" wrapText="1"/>
    </xf>
    <xf numFmtId="170" fontId="80" fillId="26" borderId="52" xfId="0" applyFont="1" applyFill="1" applyBorder="1" applyAlignment="1">
      <alignment horizontal="justify" vertical="top" wrapText="1"/>
    </xf>
    <xf numFmtId="170" fontId="80" fillId="26" borderId="52" xfId="0" applyFont="1" applyFill="1" applyBorder="1" applyAlignment="1">
      <alignment horizontal="left" vertical="top" wrapText="1"/>
    </xf>
    <xf numFmtId="170" fontId="80" fillId="26" borderId="53" xfId="0" applyFont="1" applyFill="1" applyBorder="1" applyAlignment="1">
      <alignment horizontal="left" vertical="top" wrapText="1"/>
    </xf>
    <xf numFmtId="170" fontId="80" fillId="26" borderId="45" xfId="0" applyFont="1" applyFill="1" applyBorder="1" applyAlignment="1">
      <alignment vertical="top" wrapText="1"/>
    </xf>
    <xf numFmtId="170" fontId="80" fillId="26" borderId="46" xfId="0" applyFont="1" applyFill="1" applyBorder="1" applyAlignment="1">
      <alignment horizontal="justify" vertical="top" wrapText="1"/>
    </xf>
    <xf numFmtId="170" fontId="5" fillId="26" borderId="42" xfId="0" applyFont="1" applyFill="1" applyBorder="1" applyAlignment="1">
      <alignment vertical="top" wrapText="1"/>
    </xf>
    <xf numFmtId="49" fontId="80" fillId="26" borderId="32" xfId="0" applyNumberFormat="1" applyFont="1" applyFill="1" applyBorder="1" applyAlignment="1">
      <alignment vertical="top" wrapText="1"/>
    </xf>
    <xf numFmtId="170" fontId="80" fillId="26" borderId="41" xfId="0" applyFont="1" applyFill="1" applyBorder="1" applyAlignment="1">
      <alignment horizontal="right" vertical="top" wrapText="1"/>
    </xf>
    <xf numFmtId="170" fontId="5" fillId="26" borderId="45" xfId="0" applyFont="1" applyFill="1" applyBorder="1" applyAlignment="1">
      <alignment vertical="top" wrapText="1"/>
    </xf>
    <xf numFmtId="49" fontId="80" fillId="26" borderId="34" xfId="0" applyNumberFormat="1" applyFont="1" applyFill="1" applyBorder="1" applyAlignment="1">
      <alignment vertical="top" wrapText="1"/>
    </xf>
    <xf numFmtId="49" fontId="80" fillId="26" borderId="33" xfId="0" applyNumberFormat="1" applyFont="1" applyFill="1" applyBorder="1" applyAlignment="1">
      <alignment vertical="top" wrapText="1"/>
    </xf>
    <xf numFmtId="170" fontId="5" fillId="26" borderId="46" xfId="0" applyFont="1" applyFill="1" applyBorder="1" applyAlignment="1">
      <alignment vertical="top" wrapText="1"/>
    </xf>
    <xf numFmtId="170" fontId="78" fillId="0" borderId="0" xfId="0" applyFont="1" applyFill="1" applyAlignment="1">
      <alignment horizontal="justify" vertical="top" wrapText="1"/>
    </xf>
    <xf numFmtId="170" fontId="5" fillId="0" borderId="0" xfId="0" applyFont="1" applyFill="1" applyAlignment="1">
      <alignment horizontal="center"/>
    </xf>
    <xf numFmtId="2" fontId="5" fillId="0" borderId="0" xfId="0" applyNumberFormat="1" applyFont="1" applyFill="1" applyAlignment="1">
      <alignment horizontal="center"/>
    </xf>
    <xf numFmtId="166" fontId="5" fillId="0" borderId="0" xfId="0" applyNumberFormat="1" applyFont="1" applyFill="1"/>
    <xf numFmtId="170" fontId="3" fillId="0" borderId="0" xfId="358" applyFont="1" applyFill="1" applyAlignment="1">
      <alignment horizontal="left" vertical="top" wrapText="1"/>
    </xf>
    <xf numFmtId="177" fontId="81" fillId="0" borderId="0" xfId="358" applyNumberFormat="1" applyFont="1" applyFill="1" applyAlignment="1">
      <alignment vertical="top"/>
    </xf>
    <xf numFmtId="174" fontId="112" fillId="0" borderId="0" xfId="358" applyNumberFormat="1" applyFont="1" applyFill="1" applyAlignment="1">
      <alignment vertical="top"/>
    </xf>
    <xf numFmtId="174" fontId="44" fillId="0" borderId="0" xfId="358" applyNumberFormat="1" applyFont="1" applyFill="1" applyAlignment="1">
      <alignment horizontal="center" vertical="top"/>
    </xf>
    <xf numFmtId="2" fontId="44" fillId="0" borderId="0" xfId="358" applyNumberFormat="1" applyFont="1" applyFill="1" applyAlignment="1">
      <alignment vertical="top"/>
    </xf>
    <xf numFmtId="174" fontId="84" fillId="0" borderId="65" xfId="358" applyNumberFormat="1" applyFont="1" applyFill="1" applyBorder="1" applyAlignment="1">
      <alignment horizontal="right" vertical="top"/>
    </xf>
    <xf numFmtId="170" fontId="84" fillId="0" borderId="66" xfId="358" applyFont="1" applyFill="1" applyBorder="1" applyAlignment="1">
      <alignment vertical="top" wrapText="1"/>
    </xf>
    <xf numFmtId="170" fontId="84" fillId="0" borderId="66" xfId="358" applyFont="1" applyFill="1" applyBorder="1" applyAlignment="1">
      <alignment horizontal="center"/>
    </xf>
    <xf numFmtId="2" fontId="84" fillId="0" borderId="66" xfId="358" applyNumberFormat="1" applyFont="1" applyFill="1" applyBorder="1" applyAlignment="1">
      <alignment horizontal="right"/>
    </xf>
    <xf numFmtId="4" fontId="84" fillId="0" borderId="66" xfId="358" applyNumberFormat="1" applyFont="1" applyFill="1" applyBorder="1" applyAlignment="1">
      <alignment horizontal="right"/>
    </xf>
    <xf numFmtId="180" fontId="44" fillId="0" borderId="0" xfId="358" applyNumberFormat="1" applyFont="1" applyFill="1" applyAlignment="1">
      <alignment vertical="top"/>
    </xf>
    <xf numFmtId="174" fontId="84" fillId="33" borderId="65" xfId="358" applyNumberFormat="1" applyFont="1" applyFill="1" applyBorder="1" applyAlignment="1">
      <alignment horizontal="right" vertical="top"/>
    </xf>
    <xf numFmtId="170" fontId="84" fillId="33" borderId="66" xfId="358" applyFont="1" applyFill="1" applyBorder="1" applyAlignment="1">
      <alignment vertical="top" wrapText="1"/>
    </xf>
    <xf numFmtId="170" fontId="84" fillId="33" borderId="66" xfId="358" applyFont="1" applyFill="1" applyBorder="1" applyAlignment="1">
      <alignment horizontal="center"/>
    </xf>
    <xf numFmtId="2" fontId="84" fillId="33" borderId="66" xfId="358" applyNumberFormat="1" applyFont="1" applyFill="1" applyBorder="1" applyAlignment="1">
      <alignment horizontal="right"/>
    </xf>
    <xf numFmtId="4" fontId="84" fillId="33" borderId="66" xfId="358" applyNumberFormat="1" applyFont="1" applyFill="1" applyBorder="1" applyAlignment="1">
      <alignment horizontal="right"/>
    </xf>
    <xf numFmtId="49" fontId="43" fillId="0" borderId="0" xfId="358" applyNumberFormat="1" applyFont="1" applyFill="1" applyAlignment="1" applyProtection="1">
      <alignment vertical="top" wrapText="1"/>
    </xf>
    <xf numFmtId="49" fontId="5" fillId="0" borderId="0" xfId="358" applyNumberFormat="1" applyFont="1" applyFill="1"/>
    <xf numFmtId="170" fontId="132" fillId="0" borderId="0" xfId="358" applyFont="1" applyFill="1" applyAlignment="1" applyProtection="1">
      <alignment horizontal="right"/>
    </xf>
    <xf numFmtId="2" fontId="132" fillId="0" borderId="0" xfId="358" applyNumberFormat="1" applyFont="1" applyFill="1" applyAlignment="1" applyProtection="1">
      <alignment horizontal="right"/>
    </xf>
    <xf numFmtId="170" fontId="132" fillId="0" borderId="0" xfId="358" applyFont="1" applyFill="1" applyAlignment="1" applyProtection="1">
      <alignment vertical="top" wrapText="1"/>
    </xf>
    <xf numFmtId="49" fontId="132" fillId="0" borderId="0" xfId="358" applyNumberFormat="1" applyFont="1" applyFill="1" applyAlignment="1" applyProtection="1">
      <alignment vertical="top" wrapText="1"/>
    </xf>
    <xf numFmtId="49" fontId="132" fillId="0" borderId="0" xfId="358" quotePrefix="1" applyNumberFormat="1" applyFont="1" applyFill="1" applyAlignment="1" applyProtection="1">
      <alignment vertical="top" wrapText="1"/>
    </xf>
    <xf numFmtId="174" fontId="123" fillId="0" borderId="0" xfId="358" applyNumberFormat="1" applyFont="1" applyFill="1" applyAlignment="1">
      <alignment vertical="top"/>
    </xf>
    <xf numFmtId="170" fontId="118" fillId="0" borderId="0" xfId="358" applyFont="1" applyFill="1"/>
    <xf numFmtId="170" fontId="123" fillId="0" borderId="0" xfId="358" applyFont="1" applyFill="1" applyAlignment="1">
      <alignment horizontal="right"/>
    </xf>
    <xf numFmtId="2" fontId="123" fillId="0" borderId="0" xfId="358" applyNumberFormat="1" applyFont="1" applyFill="1" applyAlignment="1" applyProtection="1">
      <alignment horizontal="right"/>
    </xf>
    <xf numFmtId="170" fontId="133" fillId="0" borderId="0" xfId="358" applyFont="1" applyFill="1" applyAlignment="1" applyProtection="1">
      <alignment vertical="top" wrapText="1"/>
    </xf>
    <xf numFmtId="49" fontId="5" fillId="0" borderId="63" xfId="373" applyNumberFormat="1" applyFont="1" applyFill="1" applyBorder="1" applyAlignment="1">
      <alignment horizontal="center" vertical="top"/>
    </xf>
    <xf numFmtId="170" fontId="78" fillId="0" borderId="63" xfId="373" applyFont="1" applyFill="1" applyBorder="1" applyAlignment="1">
      <alignment horizontal="center" vertical="top"/>
    </xf>
    <xf numFmtId="170" fontId="5" fillId="0" borderId="63" xfId="373" applyFont="1" applyFill="1" applyBorder="1" applyAlignment="1">
      <alignment horizontal="justify" vertical="top" wrapText="1"/>
    </xf>
    <xf numFmtId="170" fontId="5" fillId="0" borderId="63" xfId="373" applyFont="1" applyFill="1" applyBorder="1" applyAlignment="1">
      <alignment horizontal="center" vertical="top" wrapText="1"/>
    </xf>
    <xf numFmtId="4" fontId="86" fillId="0" borderId="64" xfId="358" applyNumberFormat="1" applyFont="1" applyBorder="1" applyAlignment="1">
      <alignment horizontal="center" vertical="center" wrapText="1"/>
    </xf>
    <xf numFmtId="170" fontId="5" fillId="0" borderId="32" xfId="0" applyFont="1" applyBorder="1"/>
    <xf numFmtId="170" fontId="5" fillId="0" borderId="34" xfId="0" applyFont="1" applyBorder="1"/>
    <xf numFmtId="170" fontId="5" fillId="0" borderId="33" xfId="0" applyFont="1" applyBorder="1"/>
    <xf numFmtId="170" fontId="5" fillId="0" borderId="32" xfId="358" applyFont="1" applyBorder="1"/>
    <xf numFmtId="170" fontId="5" fillId="0" borderId="34" xfId="358" applyFont="1" applyBorder="1"/>
    <xf numFmtId="170" fontId="5" fillId="0" borderId="33" xfId="358" applyFont="1" applyBorder="1"/>
    <xf numFmtId="4" fontId="87" fillId="0" borderId="30" xfId="358" applyNumberFormat="1" applyFont="1" applyFill="1" applyBorder="1" applyAlignment="1">
      <alignment horizontal="center" vertical="center"/>
    </xf>
    <xf numFmtId="4" fontId="87" fillId="0" borderId="31" xfId="358" applyNumberFormat="1" applyFont="1" applyFill="1" applyBorder="1" applyAlignment="1">
      <alignment horizontal="center" vertical="center" wrapText="1"/>
    </xf>
    <xf numFmtId="4" fontId="86" fillId="0" borderId="60" xfId="358" applyNumberFormat="1" applyFont="1" applyBorder="1" applyAlignment="1">
      <alignment horizontal="center" vertical="center" wrapText="1"/>
    </xf>
    <xf numFmtId="176" fontId="86" fillId="0" borderId="68" xfId="358" applyNumberFormat="1" applyFont="1" applyBorder="1" applyAlignment="1">
      <alignment horizontal="center" vertical="center" wrapText="1"/>
    </xf>
    <xf numFmtId="173" fontId="86" fillId="0" borderId="68" xfId="358" applyNumberFormat="1" applyFont="1" applyBorder="1" applyAlignment="1">
      <alignment horizontal="center" vertical="center" wrapText="1"/>
    </xf>
    <xf numFmtId="170" fontId="78" fillId="0" borderId="0" xfId="373" applyFont="1" applyFill="1" applyAlignment="1">
      <alignment horizontal="center" vertical="top" wrapText="1"/>
    </xf>
    <xf numFmtId="170" fontId="5" fillId="0" borderId="0" xfId="373" applyFont="1" applyFill="1" applyAlignment="1">
      <alignment horizontal="left" vertical="top" wrapText="1"/>
    </xf>
    <xf numFmtId="170" fontId="78" fillId="0" borderId="0" xfId="373" applyFont="1" applyFill="1" applyAlignment="1">
      <alignment horizontal="justify" vertical="top" wrapText="1"/>
    </xf>
    <xf numFmtId="170" fontId="78" fillId="0" borderId="0" xfId="373" applyFont="1" applyFill="1" applyAlignment="1">
      <alignment horizontal="center" vertical="top"/>
    </xf>
    <xf numFmtId="170" fontId="5" fillId="0" borderId="0" xfId="373" applyFont="1" applyFill="1" applyAlignment="1">
      <alignment horizontal="justify" vertical="top" wrapText="1"/>
    </xf>
    <xf numFmtId="170" fontId="5" fillId="0" borderId="0" xfId="373" applyFont="1" applyFill="1" applyAlignment="1">
      <alignment horizontal="justify"/>
    </xf>
    <xf numFmtId="170" fontId="5" fillId="0" borderId="0" xfId="373" applyFont="1" applyFill="1" applyAlignment="1" applyProtection="1">
      <alignment horizontal="justify" vertical="top" wrapText="1"/>
    </xf>
    <xf numFmtId="170" fontId="5" fillId="0" borderId="0" xfId="373" applyFont="1" applyFill="1" applyAlignment="1">
      <alignment horizontal="justify" vertical="justify" wrapText="1"/>
    </xf>
    <xf numFmtId="2" fontId="5" fillId="0" borderId="0" xfId="357" applyNumberFormat="1" applyFont="1" applyFill="1" applyAlignment="1">
      <alignment horizontal="justify" vertical="top" wrapText="1"/>
    </xf>
    <xf numFmtId="4" fontId="5" fillId="0" borderId="0" xfId="373" applyNumberFormat="1" applyFont="1" applyAlignment="1" applyProtection="1">
      <alignment horizontal="justify" vertical="top" wrapText="1"/>
    </xf>
    <xf numFmtId="170" fontId="5" fillId="0" borderId="0" xfId="373" applyFont="1" applyAlignment="1">
      <alignment horizontal="justify" vertical="top" wrapText="1"/>
    </xf>
    <xf numFmtId="170" fontId="5" fillId="0" borderId="0" xfId="373" applyFont="1" applyFill="1" applyAlignment="1">
      <alignment vertical="top" wrapText="1"/>
    </xf>
    <xf numFmtId="170" fontId="5" fillId="0" borderId="0" xfId="373" applyFont="1" applyFill="1" applyAlignment="1">
      <alignment horizontal="justify" vertical="top"/>
    </xf>
    <xf numFmtId="170" fontId="5" fillId="26" borderId="32" xfId="0" applyFont="1" applyFill="1" applyBorder="1" applyAlignment="1">
      <alignment horizontal="justify" vertical="top" wrapText="1"/>
    </xf>
    <xf numFmtId="170" fontId="5" fillId="26" borderId="35" xfId="0" applyFont="1" applyFill="1" applyBorder="1" applyAlignment="1">
      <alignment horizontal="justify" vertical="top" wrapText="1"/>
    </xf>
    <xf numFmtId="170" fontId="5" fillId="26" borderId="41" xfId="0" applyFont="1" applyFill="1" applyBorder="1" applyAlignment="1">
      <alignment horizontal="justify" vertical="top" wrapText="1"/>
    </xf>
    <xf numFmtId="170" fontId="5" fillId="0" borderId="69" xfId="358" applyFont="1" applyFill="1" applyBorder="1" applyAlignment="1">
      <alignment horizontal="center"/>
    </xf>
    <xf numFmtId="170" fontId="5" fillId="0" borderId="77" xfId="358" applyFont="1" applyFill="1" applyBorder="1" applyAlignment="1">
      <alignment horizontal="center"/>
    </xf>
    <xf numFmtId="2" fontId="5" fillId="0" borderId="77" xfId="358" applyNumberFormat="1" applyFont="1" applyFill="1" applyBorder="1" applyAlignment="1">
      <alignment horizontal="center"/>
    </xf>
    <xf numFmtId="166" fontId="5" fillId="0" borderId="77" xfId="358" applyNumberFormat="1" applyFont="1" applyFill="1" applyBorder="1" applyAlignment="1">
      <alignment horizontal="center"/>
    </xf>
    <xf numFmtId="166" fontId="5" fillId="0" borderId="73" xfId="358" applyNumberFormat="1" applyFont="1" applyFill="1" applyBorder="1" applyAlignment="1">
      <alignment horizontal="center"/>
    </xf>
    <xf numFmtId="170" fontId="5" fillId="0" borderId="68" xfId="0" applyFont="1" applyFill="1" applyBorder="1" applyAlignment="1">
      <alignment horizontal="center"/>
    </xf>
    <xf numFmtId="2" fontId="5" fillId="0" borderId="68" xfId="0" applyNumberFormat="1" applyFont="1" applyFill="1" applyBorder="1" applyAlignment="1">
      <alignment horizontal="center"/>
    </xf>
    <xf numFmtId="166" fontId="5" fillId="0" borderId="68" xfId="0" applyNumberFormat="1" applyFont="1" applyFill="1" applyBorder="1" applyAlignment="1">
      <alignment horizontal="right"/>
    </xf>
    <xf numFmtId="166" fontId="5" fillId="0" borderId="76" xfId="0" applyNumberFormat="1" applyFont="1" applyFill="1" applyBorder="1" applyAlignment="1">
      <alignment horizontal="right"/>
    </xf>
    <xf numFmtId="2" fontId="5" fillId="0" borderId="69" xfId="358" applyNumberFormat="1" applyFont="1" applyFill="1" applyBorder="1" applyAlignment="1"/>
    <xf numFmtId="166" fontId="5" fillId="0" borderId="0" xfId="285" applyNumberFormat="1" applyFont="1" applyFill="1" applyAlignment="1">
      <alignment horizontal="right"/>
    </xf>
    <xf numFmtId="170" fontId="5" fillId="0" borderId="0" xfId="0" applyFont="1" applyBorder="1" applyAlignment="1">
      <alignment horizontal="justify" vertical="top" wrapText="1"/>
    </xf>
    <xf numFmtId="170" fontId="5" fillId="0" borderId="0" xfId="285" applyFont="1" applyFill="1" applyAlignment="1">
      <alignment horizontal="left" vertical="top"/>
    </xf>
    <xf numFmtId="170" fontId="82" fillId="0" borderId="0" xfId="373" applyFont="1" applyFill="1" applyAlignment="1">
      <alignment horizontal="justify" vertical="top" wrapText="1"/>
    </xf>
    <xf numFmtId="2" fontId="14" fillId="0" borderId="0" xfId="299" applyNumberFormat="1" applyFont="1" applyFill="1" applyAlignment="1">
      <alignment horizontal="center"/>
    </xf>
    <xf numFmtId="170" fontId="5" fillId="26" borderId="38" xfId="0" applyFont="1" applyFill="1" applyBorder="1" applyAlignment="1">
      <alignment vertical="top" wrapText="1"/>
    </xf>
    <xf numFmtId="170" fontId="5" fillId="26" borderId="39" xfId="0" applyFont="1" applyFill="1" applyBorder="1" applyAlignment="1">
      <alignment vertical="top" wrapText="1"/>
    </xf>
    <xf numFmtId="170" fontId="5" fillId="26" borderId="40" xfId="0" applyFont="1" applyFill="1" applyBorder="1" applyAlignment="1">
      <alignment vertical="top" wrapText="1"/>
    </xf>
    <xf numFmtId="170" fontId="5" fillId="26" borderId="40" xfId="0" applyFont="1" applyFill="1" applyBorder="1" applyAlignment="1">
      <alignment wrapText="1"/>
    </xf>
    <xf numFmtId="170" fontId="5" fillId="26" borderId="41" xfId="0" applyFont="1" applyFill="1" applyBorder="1" applyAlignment="1">
      <alignment vertical="top" wrapText="1"/>
    </xf>
    <xf numFmtId="170" fontId="5" fillId="26" borderId="41" xfId="0" applyFont="1" applyFill="1" applyBorder="1" applyAlignment="1">
      <alignment wrapText="1"/>
    </xf>
    <xf numFmtId="170" fontId="5" fillId="26" borderId="39" xfId="0" applyFont="1" applyFill="1" applyBorder="1" applyAlignment="1">
      <alignment horizontal="justify" vertical="top" wrapText="1"/>
    </xf>
    <xf numFmtId="1" fontId="5" fillId="26" borderId="41" xfId="0" applyNumberFormat="1" applyFont="1" applyFill="1" applyBorder="1" applyAlignment="1">
      <alignment horizontal="right" vertical="top" wrapText="1"/>
    </xf>
    <xf numFmtId="170" fontId="5" fillId="26" borderId="47" xfId="0" applyFont="1" applyFill="1" applyBorder="1" applyAlignment="1">
      <alignment horizontal="justify" vertical="top" wrapText="1"/>
    </xf>
    <xf numFmtId="170" fontId="5" fillId="26" borderId="54" xfId="0" applyFont="1" applyFill="1" applyBorder="1" applyAlignment="1">
      <alignment horizontal="justify" vertical="top" wrapText="1"/>
    </xf>
    <xf numFmtId="170" fontId="5" fillId="26" borderId="51" xfId="0" applyFont="1" applyFill="1" applyBorder="1" applyAlignment="1">
      <alignment vertical="top" wrapText="1"/>
    </xf>
    <xf numFmtId="170" fontId="5" fillId="26" borderId="52" xfId="0" applyFont="1" applyFill="1" applyBorder="1" applyAlignment="1">
      <alignment horizontal="justify" vertical="top" wrapText="1"/>
    </xf>
    <xf numFmtId="170" fontId="5" fillId="26" borderId="52" xfId="0" applyFont="1" applyFill="1" applyBorder="1" applyAlignment="1">
      <alignment horizontal="left" vertical="top" wrapText="1"/>
    </xf>
    <xf numFmtId="170" fontId="5" fillId="26" borderId="53" xfId="0" applyFont="1" applyFill="1" applyBorder="1" applyAlignment="1">
      <alignment horizontal="left" vertical="top" wrapText="1"/>
    </xf>
    <xf numFmtId="170" fontId="5" fillId="26" borderId="46" xfId="0" applyFont="1" applyFill="1" applyBorder="1" applyAlignment="1">
      <alignment horizontal="justify" vertical="top" wrapText="1"/>
    </xf>
    <xf numFmtId="49" fontId="5" fillId="26" borderId="32" xfId="0" applyNumberFormat="1" applyFont="1" applyFill="1" applyBorder="1" applyAlignment="1">
      <alignment vertical="top" wrapText="1"/>
    </xf>
    <xf numFmtId="170" fontId="5" fillId="26" borderId="41" xfId="0" applyFont="1" applyFill="1" applyBorder="1" applyAlignment="1">
      <alignment horizontal="right" vertical="top" wrapText="1"/>
    </xf>
    <xf numFmtId="49" fontId="5" fillId="26" borderId="34" xfId="0" applyNumberFormat="1" applyFont="1" applyFill="1" applyBorder="1" applyAlignment="1">
      <alignment vertical="top" wrapText="1"/>
    </xf>
    <xf numFmtId="49" fontId="5" fillId="26" borderId="33" xfId="0" applyNumberFormat="1" applyFont="1" applyFill="1" applyBorder="1" applyAlignment="1">
      <alignment vertical="top" wrapText="1"/>
    </xf>
    <xf numFmtId="0" fontId="5" fillId="0" borderId="0" xfId="358" applyNumberFormat="1" applyFont="1" applyFill="1" applyAlignment="1">
      <alignment vertical="justify"/>
    </xf>
    <xf numFmtId="170" fontId="5" fillId="0" borderId="0" xfId="358" applyFont="1" applyFill="1" applyAlignment="1"/>
    <xf numFmtId="2" fontId="5" fillId="0" borderId="0" xfId="358" applyNumberFormat="1" applyFont="1" applyFill="1" applyAlignment="1">
      <alignment vertical="top"/>
    </xf>
    <xf numFmtId="166" fontId="5" fillId="0" borderId="0" xfId="358" applyNumberFormat="1" applyFont="1" applyFill="1" applyAlignment="1">
      <alignment horizontal="right" vertical="top"/>
    </xf>
    <xf numFmtId="0" fontId="135" fillId="0" borderId="0" xfId="358" applyNumberFormat="1" applyFont="1" applyFill="1" applyAlignment="1">
      <alignment horizontal="left" vertical="top"/>
    </xf>
    <xf numFmtId="2" fontId="5" fillId="0" borderId="0" xfId="358" applyNumberFormat="1" applyFont="1" applyFill="1" applyBorder="1" applyAlignment="1">
      <alignment horizontal="center"/>
    </xf>
    <xf numFmtId="170" fontId="5" fillId="0" borderId="0" xfId="358" applyFont="1" applyFill="1" applyBorder="1" applyAlignment="1">
      <alignment horizontal="right"/>
    </xf>
    <xf numFmtId="0" fontId="5" fillId="0" borderId="0" xfId="358" applyNumberFormat="1" applyFont="1" applyFill="1" applyBorder="1" applyAlignment="1">
      <alignment horizontal="left" vertical="top"/>
    </xf>
    <xf numFmtId="2" fontId="5" fillId="0" borderId="0" xfId="358" applyNumberFormat="1" applyFont="1" applyFill="1" applyBorder="1" applyAlignment="1">
      <alignment horizontal="center" vertical="center"/>
    </xf>
    <xf numFmtId="4" fontId="5" fillId="0" borderId="0" xfId="358" applyNumberFormat="1" applyFont="1" applyFill="1" applyBorder="1" applyAlignment="1">
      <alignment horizontal="center" vertical="center"/>
    </xf>
    <xf numFmtId="4" fontId="5" fillId="0" borderId="0" xfId="358" applyNumberFormat="1" applyFont="1" applyFill="1" applyBorder="1" applyAlignment="1">
      <alignment horizontal="center"/>
    </xf>
    <xf numFmtId="49" fontId="5" fillId="0" borderId="0" xfId="358" applyNumberFormat="1" applyFont="1" applyFill="1" applyAlignment="1">
      <alignment horizontal="center" vertical="justify"/>
    </xf>
    <xf numFmtId="0" fontId="85" fillId="0" borderId="55" xfId="358" applyNumberFormat="1" applyFont="1" applyFill="1" applyBorder="1" applyAlignment="1">
      <alignment vertical="top"/>
    </xf>
    <xf numFmtId="170" fontId="85" fillId="0" borderId="0" xfId="358" applyFont="1" applyFill="1" applyAlignment="1">
      <alignment vertical="top"/>
    </xf>
    <xf numFmtId="0" fontId="87" fillId="0" borderId="59" xfId="358" applyNumberFormat="1" applyFont="1" applyFill="1" applyBorder="1" applyAlignment="1">
      <alignment horizontal="center" vertical="center"/>
    </xf>
    <xf numFmtId="49" fontId="87" fillId="0" borderId="20" xfId="358" applyNumberFormat="1" applyFont="1" applyFill="1" applyBorder="1" applyAlignment="1">
      <alignment vertical="justify"/>
    </xf>
    <xf numFmtId="49" fontId="87" fillId="0" borderId="20" xfId="358" applyNumberFormat="1" applyFont="1" applyFill="1" applyBorder="1" applyAlignment="1">
      <alignment horizontal="center" vertical="center"/>
    </xf>
    <xf numFmtId="2" fontId="87" fillId="0" borderId="20" xfId="358" applyNumberFormat="1" applyFont="1" applyFill="1" applyBorder="1" applyAlignment="1">
      <alignment horizontal="center" vertical="center"/>
    </xf>
    <xf numFmtId="0" fontId="87" fillId="0" borderId="60" xfId="358" applyNumberFormat="1" applyFont="1" applyFill="1" applyBorder="1" applyAlignment="1">
      <alignment horizontal="center" vertical="center"/>
    </xf>
    <xf numFmtId="49" fontId="87" fillId="0" borderId="30" xfId="358" applyNumberFormat="1" applyFont="1" applyFill="1" applyBorder="1" applyAlignment="1">
      <alignment vertical="justify"/>
    </xf>
    <xf numFmtId="49" fontId="87" fillId="0" borderId="30" xfId="358" applyNumberFormat="1" applyFont="1" applyFill="1" applyBorder="1" applyAlignment="1">
      <alignment horizontal="center" vertical="center"/>
    </xf>
    <xf numFmtId="2" fontId="87" fillId="0" borderId="30" xfId="358" applyNumberFormat="1" applyFont="1" applyFill="1" applyBorder="1" applyAlignment="1">
      <alignment horizontal="center" vertical="center"/>
    </xf>
    <xf numFmtId="0" fontId="89" fillId="0" borderId="0" xfId="358" applyNumberFormat="1" applyFont="1" applyFill="1" applyBorder="1" applyAlignment="1">
      <alignment vertical="center"/>
    </xf>
    <xf numFmtId="49" fontId="89" fillId="0" borderId="0" xfId="358" applyNumberFormat="1" applyFont="1" applyFill="1" applyBorder="1" applyAlignment="1">
      <alignment vertical="justify"/>
    </xf>
    <xf numFmtId="49" fontId="89" fillId="0" borderId="0" xfId="358" applyNumberFormat="1" applyFont="1" applyFill="1" applyBorder="1" applyAlignment="1">
      <alignment horizontal="center" vertical="justify"/>
    </xf>
    <xf numFmtId="2" fontId="87" fillId="0" borderId="0" xfId="358" applyNumberFormat="1" applyFont="1" applyFill="1" applyBorder="1" applyAlignment="1">
      <alignment horizontal="center" vertical="center"/>
    </xf>
    <xf numFmtId="0" fontId="3" fillId="0" borderId="0" xfId="358" applyNumberFormat="1" applyFont="1" applyFill="1" applyAlignment="1">
      <alignment horizontal="justify"/>
    </xf>
    <xf numFmtId="170" fontId="90" fillId="0" borderId="0" xfId="358" applyFont="1" applyFill="1" applyAlignment="1">
      <alignment horizontal="left" vertical="top"/>
    </xf>
    <xf numFmtId="170" fontId="52" fillId="0" borderId="0" xfId="358" applyFont="1" applyFill="1" applyAlignment="1">
      <alignment horizontal="justify"/>
    </xf>
    <xf numFmtId="170" fontId="52" fillId="0" borderId="0" xfId="358" applyFont="1" applyFill="1" applyAlignment="1">
      <alignment wrapText="1"/>
    </xf>
    <xf numFmtId="170" fontId="52" fillId="0" borderId="0" xfId="358" applyFont="1" applyFill="1" applyAlignment="1">
      <alignment horizontal="justify" vertical="top"/>
    </xf>
    <xf numFmtId="0" fontId="78" fillId="0" borderId="61" xfId="364" applyNumberFormat="1" applyFont="1" applyFill="1" applyBorder="1" applyAlignment="1">
      <alignment horizontal="center" vertical="center"/>
    </xf>
    <xf numFmtId="170" fontId="90" fillId="0" borderId="1" xfId="364" applyFont="1" applyFill="1" applyBorder="1" applyAlignment="1">
      <alignment vertical="center"/>
    </xf>
    <xf numFmtId="170" fontId="5" fillId="0" borderId="1" xfId="358" applyFont="1" applyFill="1" applyBorder="1" applyAlignment="1">
      <alignment horizontal="center" vertical="center" wrapText="1"/>
    </xf>
    <xf numFmtId="2" fontId="5" fillId="0" borderId="1" xfId="358" applyNumberFormat="1" applyFont="1" applyFill="1" applyBorder="1" applyAlignment="1">
      <alignment horizontal="center" vertical="center" wrapText="1"/>
    </xf>
    <xf numFmtId="4" fontId="5" fillId="0" borderId="1" xfId="364" applyNumberFormat="1" applyFont="1" applyFill="1" applyBorder="1" applyAlignment="1"/>
    <xf numFmtId="4" fontId="5" fillId="0" borderId="62" xfId="364" applyNumberFormat="1" applyFont="1" applyFill="1" applyBorder="1"/>
    <xf numFmtId="4" fontId="90" fillId="0" borderId="62" xfId="364" applyNumberFormat="1" applyFont="1" applyFill="1" applyBorder="1"/>
    <xf numFmtId="2" fontId="5" fillId="0" borderId="0" xfId="358" applyNumberFormat="1" applyFont="1" applyFill="1" applyBorder="1" applyAlignment="1">
      <alignment horizontal="right" vertical="top"/>
    </xf>
    <xf numFmtId="170" fontId="95" fillId="0" borderId="0" xfId="358" applyFont="1" applyFill="1" applyBorder="1" applyAlignment="1">
      <alignment vertical="center" wrapText="1"/>
    </xf>
    <xf numFmtId="170" fontId="5" fillId="0" borderId="0" xfId="358" applyFont="1" applyFill="1" applyBorder="1" applyAlignment="1">
      <alignment horizontal="right" vertical="center"/>
    </xf>
    <xf numFmtId="170" fontId="5" fillId="0" borderId="20" xfId="358" applyFont="1" applyFill="1" applyBorder="1" applyAlignment="1">
      <alignment horizontal="center"/>
    </xf>
    <xf numFmtId="2" fontId="5" fillId="0" borderId="20" xfId="358" applyNumberFormat="1" applyFont="1" applyFill="1" applyBorder="1" applyAlignment="1">
      <alignment horizontal="center"/>
    </xf>
    <xf numFmtId="4" fontId="5" fillId="0" borderId="20" xfId="358" applyNumberFormat="1" applyFont="1" applyFill="1" applyBorder="1" applyAlignment="1">
      <alignment horizontal="center"/>
    </xf>
    <xf numFmtId="170" fontId="95" fillId="0" borderId="0" xfId="358" applyFont="1" applyFill="1" applyBorder="1" applyAlignment="1">
      <alignment horizontal="justify" vertical="center" wrapText="1"/>
    </xf>
    <xf numFmtId="0" fontId="78" fillId="0" borderId="0" xfId="367" applyNumberFormat="1" applyFont="1" applyFill="1" applyAlignment="1">
      <alignment horizontal="center"/>
    </xf>
    <xf numFmtId="49" fontId="99" fillId="0" borderId="0" xfId="366" applyNumberFormat="1" applyFont="1" applyFill="1" applyAlignment="1">
      <alignment horizontal="justify" vertical="center" wrapText="1"/>
    </xf>
    <xf numFmtId="170" fontId="78" fillId="0" borderId="0" xfId="367" applyFont="1" applyFill="1" applyAlignment="1">
      <alignment horizontal="center"/>
    </xf>
    <xf numFmtId="2" fontId="5" fillId="0" borderId="0" xfId="367" applyNumberFormat="1" applyFont="1" applyFill="1"/>
    <xf numFmtId="0" fontId="5" fillId="0" borderId="0" xfId="368" applyNumberFormat="1" applyFont="1" applyFill="1"/>
    <xf numFmtId="49" fontId="5" fillId="0" borderId="0" xfId="358" applyNumberFormat="1" applyFont="1" applyFill="1" applyAlignment="1">
      <alignment vertical="justify"/>
    </xf>
    <xf numFmtId="0" fontId="78" fillId="0" borderId="0" xfId="366" applyNumberFormat="1" applyFont="1" applyFill="1" applyAlignment="1">
      <alignment vertical="center"/>
    </xf>
    <xf numFmtId="49" fontId="78" fillId="0" borderId="0" xfId="366" applyNumberFormat="1" applyFont="1" applyFill="1" applyAlignment="1">
      <alignment horizontal="justify" vertical="center" wrapText="1"/>
    </xf>
    <xf numFmtId="49" fontId="78" fillId="0" borderId="0" xfId="366" applyNumberFormat="1" applyFont="1" applyFill="1" applyAlignment="1">
      <alignment horizontal="center" vertical="center" wrapText="1"/>
    </xf>
    <xf numFmtId="2" fontId="78" fillId="0" borderId="0" xfId="366" applyNumberFormat="1" applyFont="1" applyFill="1" applyAlignment="1">
      <alignment horizontal="center" vertical="center"/>
    </xf>
    <xf numFmtId="0" fontId="5" fillId="0" borderId="30" xfId="367" applyNumberFormat="1" applyFont="1" applyFill="1" applyBorder="1" applyAlignment="1">
      <alignment horizontal="center"/>
    </xf>
    <xf numFmtId="170" fontId="5" fillId="0" borderId="30" xfId="367" applyFont="1" applyFill="1" applyBorder="1"/>
    <xf numFmtId="170" fontId="5" fillId="0" borderId="30" xfId="367" applyFont="1" applyFill="1" applyBorder="1" applyAlignment="1">
      <alignment horizontal="center"/>
    </xf>
    <xf numFmtId="2" fontId="5" fillId="0" borderId="30" xfId="367" applyNumberFormat="1" applyFont="1" applyFill="1" applyBorder="1"/>
    <xf numFmtId="0" fontId="90" fillId="0" borderId="1" xfId="367" applyNumberFormat="1" applyFont="1" applyFill="1" applyBorder="1" applyAlignment="1">
      <alignment horizontal="center"/>
    </xf>
    <xf numFmtId="170" fontId="90" fillId="0" borderId="1" xfId="367" applyFont="1" applyFill="1" applyBorder="1"/>
    <xf numFmtId="170" fontId="90" fillId="0" borderId="1" xfId="367" applyFont="1" applyFill="1" applyBorder="1" applyAlignment="1">
      <alignment horizontal="center"/>
    </xf>
    <xf numFmtId="2" fontId="90" fillId="0" borderId="1" xfId="367" applyNumberFormat="1" applyFont="1" applyFill="1" applyBorder="1"/>
    <xf numFmtId="0" fontId="41" fillId="0" borderId="0" xfId="368" applyNumberFormat="1" applyFont="1" applyFill="1"/>
    <xf numFmtId="49" fontId="90" fillId="0" borderId="0" xfId="366" applyNumberFormat="1" applyFont="1" applyFill="1" applyBorder="1" applyAlignment="1">
      <alignment horizontal="justify" vertical="center" wrapText="1"/>
    </xf>
    <xf numFmtId="49" fontId="41" fillId="0" borderId="0" xfId="366" applyNumberFormat="1" applyFont="1" applyFill="1" applyBorder="1" applyAlignment="1">
      <alignment horizontal="center" vertical="center" wrapText="1"/>
    </xf>
    <xf numFmtId="2" fontId="41" fillId="0" borderId="0" xfId="366" applyNumberFormat="1" applyFont="1" applyFill="1" applyBorder="1" applyAlignment="1">
      <alignment horizontal="center" vertical="center"/>
    </xf>
    <xf numFmtId="49" fontId="5" fillId="0" borderId="0" xfId="366" applyNumberFormat="1" applyFont="1" applyFill="1" applyBorder="1" applyAlignment="1">
      <alignment horizontal="justify" vertical="center" wrapText="1"/>
    </xf>
    <xf numFmtId="49" fontId="5" fillId="0" borderId="0" xfId="366" applyNumberFormat="1" applyFont="1" applyFill="1" applyBorder="1" applyAlignment="1">
      <alignment horizontal="center" vertical="center" wrapText="1"/>
    </xf>
    <xf numFmtId="2" fontId="5" fillId="0" borderId="0" xfId="366" applyNumberFormat="1" applyFont="1" applyFill="1" applyBorder="1" applyAlignment="1">
      <alignment horizontal="center" vertical="center"/>
    </xf>
    <xf numFmtId="0" fontId="5" fillId="0" borderId="0" xfId="367" applyNumberFormat="1" applyFont="1" applyFill="1" applyAlignment="1">
      <alignment horizontal="center"/>
    </xf>
    <xf numFmtId="170" fontId="5" fillId="0" borderId="0" xfId="367" applyFont="1" applyFill="1"/>
    <xf numFmtId="170" fontId="5" fillId="0" borderId="0" xfId="367" applyFont="1" applyFill="1" applyAlignment="1">
      <alignment horizontal="center"/>
    </xf>
    <xf numFmtId="0" fontId="100" fillId="0" borderId="0" xfId="358" applyNumberFormat="1" applyFont="1" applyFill="1" applyAlignment="1">
      <alignment horizontal="center" vertical="center"/>
    </xf>
    <xf numFmtId="1" fontId="100" fillId="0" borderId="0" xfId="358" quotePrefix="1" applyNumberFormat="1" applyFont="1" applyFill="1" applyAlignment="1">
      <alignment horizontal="center" vertical="center"/>
    </xf>
    <xf numFmtId="170" fontId="105" fillId="0" borderId="0" xfId="358" applyFont="1" applyFill="1" applyAlignment="1">
      <alignment horizontal="center" vertical="center"/>
    </xf>
    <xf numFmtId="170" fontId="105" fillId="0" borderId="0" xfId="358" applyFont="1" applyFill="1" applyAlignment="1">
      <alignment horizontal="center" vertical="top"/>
    </xf>
    <xf numFmtId="1" fontId="82" fillId="0" borderId="0" xfId="358" quotePrefix="1" applyNumberFormat="1" applyFont="1" applyFill="1" applyAlignment="1">
      <alignment horizontal="center" vertical="center"/>
    </xf>
    <xf numFmtId="0" fontId="100" fillId="0" borderId="0" xfId="358" applyNumberFormat="1" applyFont="1" applyFill="1" applyBorder="1" applyAlignment="1" applyProtection="1">
      <alignment vertical="center" wrapText="1"/>
    </xf>
    <xf numFmtId="1" fontId="82" fillId="0" borderId="0" xfId="358" applyNumberFormat="1" applyFont="1" applyFill="1" applyBorder="1" applyAlignment="1" applyProtection="1">
      <alignment horizontal="center" vertical="center" wrapText="1"/>
    </xf>
    <xf numFmtId="170" fontId="101" fillId="0" borderId="0" xfId="358" applyFont="1" applyFill="1" applyBorder="1" applyAlignment="1" applyProtection="1">
      <alignment horizontal="justify" vertical="center" wrapText="1"/>
    </xf>
    <xf numFmtId="170" fontId="102" fillId="0" borderId="0" xfId="358" applyFont="1" applyFill="1" applyBorder="1" applyAlignment="1" applyProtection="1">
      <alignment horizontal="right" vertical="center"/>
    </xf>
    <xf numFmtId="170" fontId="101" fillId="0" borderId="0" xfId="358" applyFont="1" applyFill="1" applyBorder="1" applyAlignment="1" applyProtection="1">
      <alignment horizontal="center" vertical="center"/>
    </xf>
    <xf numFmtId="170" fontId="102" fillId="0" borderId="0" xfId="358" applyFont="1" applyFill="1" applyBorder="1" applyAlignment="1" applyProtection="1">
      <alignment vertical="center"/>
    </xf>
    <xf numFmtId="49" fontId="102" fillId="0" borderId="0" xfId="358" applyNumberFormat="1" applyFont="1" applyFill="1" applyBorder="1" applyAlignment="1" applyProtection="1">
      <alignment horizontal="right" vertical="center"/>
    </xf>
    <xf numFmtId="170" fontId="101" fillId="0" borderId="0" xfId="358" applyFont="1" applyFill="1" applyBorder="1" applyAlignment="1" applyProtection="1">
      <alignment vertical="center"/>
    </xf>
    <xf numFmtId="0" fontId="78" fillId="0" borderId="0" xfId="358" applyNumberFormat="1" applyFont="1" applyFill="1" applyBorder="1" applyAlignment="1" applyProtection="1">
      <alignment horizontal="center" vertical="center"/>
    </xf>
    <xf numFmtId="1" fontId="5" fillId="0" borderId="0" xfId="358" applyNumberFormat="1" applyFont="1" applyFill="1" applyBorder="1" applyAlignment="1" applyProtection="1">
      <alignment horizontal="center" vertical="center"/>
    </xf>
    <xf numFmtId="2" fontId="102" fillId="0" borderId="0" xfId="358" applyNumberFormat="1" applyFont="1" applyFill="1" applyBorder="1" applyAlignment="1" applyProtection="1">
      <alignment horizontal="right" vertical="center"/>
    </xf>
    <xf numFmtId="170" fontId="102" fillId="0" borderId="0" xfId="358" applyFont="1" applyFill="1" applyBorder="1" applyAlignment="1" applyProtection="1">
      <alignment horizontal="center" vertical="center"/>
    </xf>
    <xf numFmtId="2" fontId="102" fillId="0" borderId="0" xfId="358" applyNumberFormat="1" applyFont="1" applyFill="1" applyBorder="1" applyAlignment="1" applyProtection="1">
      <alignment horizontal="right"/>
    </xf>
    <xf numFmtId="170" fontId="102" fillId="0" borderId="0" xfId="358" applyFont="1" applyFill="1" applyBorder="1" applyProtection="1"/>
    <xf numFmtId="170" fontId="5" fillId="0" borderId="0" xfId="358" applyFont="1" applyFill="1" applyBorder="1" applyAlignment="1" applyProtection="1">
      <alignment vertical="center"/>
    </xf>
    <xf numFmtId="0" fontId="95" fillId="0" borderId="0" xfId="358" applyNumberFormat="1" applyFont="1" applyFill="1" applyAlignment="1">
      <alignment wrapText="1"/>
    </xf>
    <xf numFmtId="170" fontId="95" fillId="0" borderId="0" xfId="358" applyFont="1" applyFill="1" applyAlignment="1">
      <alignment wrapText="1"/>
    </xf>
    <xf numFmtId="0" fontId="95" fillId="0" borderId="0" xfId="358" applyNumberFormat="1" applyFont="1" applyFill="1" applyBorder="1" applyAlignment="1" applyProtection="1">
      <alignment horizontal="center" vertical="center"/>
    </xf>
    <xf numFmtId="1" fontId="95" fillId="0" borderId="0" xfId="358" applyNumberFormat="1" applyFont="1" applyFill="1" applyBorder="1" applyAlignment="1" applyProtection="1">
      <alignment horizontal="center" vertical="center"/>
    </xf>
    <xf numFmtId="170" fontId="95" fillId="0" borderId="0" xfId="358" applyFont="1" applyFill="1" applyBorder="1" applyAlignment="1" applyProtection="1">
      <alignment horizontal="justify" vertical="top" wrapText="1"/>
    </xf>
    <xf numFmtId="170" fontId="103" fillId="0" borderId="0" xfId="358" applyFont="1" applyFill="1" applyBorder="1" applyAlignment="1" applyProtection="1">
      <alignment horizontal="center" vertical="center"/>
    </xf>
    <xf numFmtId="170" fontId="103" fillId="0" borderId="0" xfId="358" applyFont="1" applyFill="1" applyBorder="1" applyAlignment="1" applyProtection="1">
      <alignment vertical="top"/>
    </xf>
    <xf numFmtId="0" fontId="95" fillId="0" borderId="0" xfId="358" applyNumberFormat="1" applyFont="1" applyFill="1"/>
    <xf numFmtId="170" fontId="104" fillId="0" borderId="0" xfId="358" applyFont="1" applyFill="1" applyAlignment="1">
      <alignment wrapText="1"/>
    </xf>
    <xf numFmtId="170" fontId="82" fillId="0" borderId="0" xfId="358" applyFont="1" applyFill="1" applyAlignment="1">
      <alignment horizontal="left" vertical="top" wrapText="1"/>
    </xf>
    <xf numFmtId="170" fontId="82" fillId="0" borderId="0" xfId="358" applyFont="1" applyFill="1" applyAlignment="1">
      <alignment horizontal="justify" vertical="center" wrapText="1"/>
    </xf>
    <xf numFmtId="4" fontId="82" fillId="0" borderId="0" xfId="358" applyNumberFormat="1" applyFont="1" applyFill="1" applyBorder="1" applyAlignment="1">
      <alignment horizontal="center" vertical="center"/>
    </xf>
    <xf numFmtId="0" fontId="82" fillId="0" borderId="0" xfId="358" quotePrefix="1" applyNumberFormat="1" applyFont="1" applyFill="1" applyAlignment="1">
      <alignment horizontal="center" vertical="center"/>
    </xf>
    <xf numFmtId="170" fontId="82" fillId="0" borderId="30" xfId="358" applyFont="1" applyFill="1" applyBorder="1" applyAlignment="1">
      <alignment vertical="center"/>
    </xf>
    <xf numFmtId="4" fontId="82" fillId="0" borderId="30" xfId="358" applyNumberFormat="1" applyFont="1" applyFill="1" applyBorder="1" applyAlignment="1">
      <alignment horizontal="center" vertical="center"/>
    </xf>
    <xf numFmtId="170" fontId="82" fillId="0" borderId="1" xfId="358" applyFont="1" applyFill="1" applyBorder="1" applyAlignment="1">
      <alignment horizontal="justify" vertical="center" wrapText="1"/>
    </xf>
    <xf numFmtId="170" fontId="82" fillId="0" borderId="1" xfId="358" applyFont="1" applyFill="1" applyBorder="1" applyAlignment="1">
      <alignment horizontal="center" vertical="center"/>
    </xf>
    <xf numFmtId="4" fontId="82" fillId="0" borderId="1" xfId="358" applyNumberFormat="1" applyFont="1" applyFill="1" applyBorder="1" applyAlignment="1">
      <alignment horizontal="center" vertical="center"/>
    </xf>
    <xf numFmtId="170" fontId="82" fillId="0" borderId="0" xfId="358" applyFont="1" applyFill="1" applyBorder="1" applyAlignment="1">
      <alignment horizontal="left" vertical="top" wrapText="1"/>
    </xf>
    <xf numFmtId="14" fontId="100" fillId="0" borderId="0" xfId="358" quotePrefix="1" applyNumberFormat="1" applyFont="1" applyFill="1" applyAlignment="1">
      <alignment horizontal="center" vertical="center"/>
    </xf>
    <xf numFmtId="14" fontId="100" fillId="0" borderId="0" xfId="358" applyNumberFormat="1" applyFont="1" applyFill="1" applyAlignment="1">
      <alignment horizontal="center" vertical="center"/>
    </xf>
    <xf numFmtId="170" fontId="100" fillId="0" borderId="0" xfId="358" applyFont="1" applyFill="1" applyAlignment="1">
      <alignment horizontal="left" vertical="top" wrapText="1"/>
    </xf>
    <xf numFmtId="170" fontId="106" fillId="0" borderId="0" xfId="358" applyFont="1" applyFill="1" applyBorder="1" applyAlignment="1">
      <alignment horizontal="left" vertical="top" wrapText="1"/>
    </xf>
    <xf numFmtId="0" fontId="82" fillId="0" borderId="30" xfId="358" quotePrefix="1" applyNumberFormat="1" applyFont="1" applyFill="1" applyBorder="1" applyAlignment="1">
      <alignment horizontal="center" vertical="center"/>
    </xf>
    <xf numFmtId="1" fontId="82" fillId="0" borderId="30" xfId="358" applyNumberFormat="1" applyFont="1" applyFill="1" applyBorder="1" applyAlignment="1">
      <alignment horizontal="center" vertical="center"/>
    </xf>
    <xf numFmtId="0" fontId="82" fillId="0" borderId="1" xfId="358" quotePrefix="1" applyNumberFormat="1" applyFont="1" applyFill="1" applyBorder="1" applyAlignment="1">
      <alignment horizontal="center" vertical="center"/>
    </xf>
    <xf numFmtId="1" fontId="82" fillId="0" borderId="1" xfId="358" applyNumberFormat="1" applyFont="1" applyFill="1" applyBorder="1" applyAlignment="1">
      <alignment horizontal="center" vertical="center"/>
    </xf>
    <xf numFmtId="170" fontId="82" fillId="0" borderId="1" xfId="358" applyFont="1" applyFill="1" applyBorder="1" applyAlignment="1">
      <alignment horizontal="left" vertical="top" wrapText="1"/>
    </xf>
    <xf numFmtId="4" fontId="82" fillId="0" borderId="1" xfId="358" applyNumberFormat="1" applyFont="1" applyFill="1" applyBorder="1" applyAlignment="1">
      <alignment horizontal="center"/>
    </xf>
    <xf numFmtId="0" fontId="5" fillId="0" borderId="0" xfId="358" applyNumberFormat="1" applyFill="1"/>
    <xf numFmtId="170" fontId="5" fillId="0" borderId="0" xfId="358" quotePrefix="1" applyFill="1"/>
    <xf numFmtId="170" fontId="100" fillId="0" borderId="0" xfId="358" applyFont="1" applyFill="1" applyBorder="1" applyAlignment="1">
      <alignment horizontal="left" vertical="top" wrapText="1"/>
    </xf>
    <xf numFmtId="170" fontId="100" fillId="0" borderId="0" xfId="358" applyFont="1" applyFill="1" applyBorder="1" applyAlignment="1">
      <alignment horizontal="center" vertical="top"/>
    </xf>
    <xf numFmtId="170" fontId="82" fillId="0" borderId="0" xfId="358" applyFont="1" applyFill="1" applyAlignment="1">
      <alignment horizontal="center" vertical="top"/>
    </xf>
    <xf numFmtId="170" fontId="82" fillId="0" borderId="30" xfId="358" applyFont="1" applyFill="1" applyBorder="1" applyAlignment="1">
      <alignment horizontal="left" vertical="center" wrapText="1"/>
    </xf>
    <xf numFmtId="170" fontId="82" fillId="0" borderId="0" xfId="358" applyFont="1" applyFill="1" applyBorder="1" applyAlignment="1">
      <alignment horizontal="left" vertical="center" wrapText="1"/>
    </xf>
    <xf numFmtId="4" fontId="82" fillId="0" borderId="0" xfId="358" applyNumberFormat="1" applyFont="1" applyFill="1" applyAlignment="1">
      <alignment horizontal="center"/>
    </xf>
    <xf numFmtId="0" fontId="82" fillId="0" borderId="0" xfId="358" quotePrefix="1" applyNumberFormat="1" applyFont="1" applyFill="1" applyAlignment="1">
      <alignment vertical="center"/>
    </xf>
    <xf numFmtId="1" fontId="82" fillId="0" borderId="0" xfId="358" applyNumberFormat="1" applyFont="1" applyFill="1" applyAlignment="1">
      <alignment vertical="center"/>
    </xf>
    <xf numFmtId="170" fontId="82" fillId="0" borderId="1" xfId="358" applyFont="1" applyFill="1" applyBorder="1" applyAlignment="1">
      <alignment horizontal="justify" vertical="top" wrapText="1"/>
    </xf>
    <xf numFmtId="170" fontId="82" fillId="0" borderId="0" xfId="358" applyFont="1" applyFill="1" applyBorder="1" applyAlignment="1">
      <alignment horizontal="justify" vertical="top" wrapText="1"/>
    </xf>
    <xf numFmtId="0" fontId="95" fillId="0" borderId="0" xfId="358" applyNumberFormat="1" applyFont="1" applyFill="1" applyAlignment="1">
      <alignment vertical="center"/>
    </xf>
    <xf numFmtId="1" fontId="95" fillId="0" borderId="0" xfId="358" applyNumberFormat="1" applyFont="1" applyFill="1" applyAlignment="1">
      <alignment vertical="center"/>
    </xf>
    <xf numFmtId="0" fontId="95" fillId="0" borderId="0" xfId="358" applyNumberFormat="1" applyFont="1" applyFill="1" applyAlignment="1">
      <alignment horizontal="center" vertical="center"/>
    </xf>
    <xf numFmtId="1" fontId="95" fillId="0" borderId="0" xfId="358" applyNumberFormat="1" applyFont="1" applyFill="1" applyAlignment="1">
      <alignment horizontal="center" vertical="center"/>
    </xf>
    <xf numFmtId="170" fontId="95" fillId="0" borderId="0" xfId="358" applyFont="1" applyFill="1" applyAlignment="1">
      <alignment horizontal="justify" vertical="top" wrapText="1"/>
    </xf>
    <xf numFmtId="170" fontId="95" fillId="0" borderId="0" xfId="358" applyFont="1" applyFill="1" applyAlignment="1">
      <alignment horizontal="center" vertical="center"/>
    </xf>
    <xf numFmtId="4" fontId="95" fillId="0" borderId="0" xfId="358" applyNumberFormat="1" applyFont="1" applyFill="1" applyBorder="1" applyAlignment="1">
      <alignment horizontal="center"/>
    </xf>
    <xf numFmtId="4" fontId="95" fillId="0" borderId="0" xfId="358" applyNumberFormat="1" applyFont="1" applyFill="1" applyAlignment="1">
      <alignment horizontal="center"/>
    </xf>
    <xf numFmtId="4" fontId="100" fillId="0" borderId="0" xfId="358" applyNumberFormat="1" applyFont="1" applyFill="1" applyAlignment="1">
      <alignment horizontal="center"/>
    </xf>
    <xf numFmtId="3" fontId="82" fillId="0" borderId="30" xfId="358" applyNumberFormat="1" applyFont="1" applyFill="1" applyBorder="1" applyAlignment="1">
      <alignment horizontal="center"/>
    </xf>
    <xf numFmtId="170" fontId="100" fillId="0" borderId="0" xfId="358" applyFont="1" applyFill="1" applyAlignment="1">
      <alignment horizontal="justify" vertical="center" wrapText="1"/>
    </xf>
    <xf numFmtId="4" fontId="100" fillId="0" borderId="0" xfId="358" applyNumberFormat="1" applyFont="1" applyFill="1" applyBorder="1" applyAlignment="1">
      <alignment horizontal="center" vertical="center"/>
    </xf>
    <xf numFmtId="4" fontId="100" fillId="0" borderId="0" xfId="358" applyNumberFormat="1" applyFont="1" applyFill="1" applyAlignment="1">
      <alignment horizontal="center" vertical="center"/>
    </xf>
    <xf numFmtId="4" fontId="82" fillId="0" borderId="0" xfId="358" applyNumberFormat="1" applyFont="1" applyFill="1" applyAlignment="1">
      <alignment horizontal="center" vertical="center"/>
    </xf>
    <xf numFmtId="170" fontId="82" fillId="0" borderId="30" xfId="358" applyFont="1" applyFill="1" applyBorder="1" applyAlignment="1">
      <alignment horizontal="justify" vertical="center" wrapText="1"/>
    </xf>
    <xf numFmtId="170" fontId="82" fillId="0" borderId="0" xfId="358" applyFont="1" applyFill="1" applyBorder="1" applyAlignment="1">
      <alignment horizontal="justify" vertical="center" wrapText="1"/>
    </xf>
    <xf numFmtId="170" fontId="82" fillId="0" borderId="0" xfId="358" applyFont="1" applyFill="1" applyBorder="1" applyAlignment="1">
      <alignment horizontal="justify" vertical="center"/>
    </xf>
    <xf numFmtId="170" fontId="95" fillId="0" borderId="0" xfId="358" applyFont="1" applyFill="1" applyBorder="1"/>
    <xf numFmtId="170" fontId="82" fillId="0" borderId="30" xfId="358" applyFont="1" applyFill="1" applyBorder="1" applyAlignment="1">
      <alignment horizontal="justify" vertical="center"/>
    </xf>
    <xf numFmtId="0" fontId="82" fillId="0" borderId="1" xfId="358" applyNumberFormat="1" applyFont="1" applyFill="1" applyBorder="1" applyAlignment="1">
      <alignment horizontal="center" vertical="center"/>
    </xf>
    <xf numFmtId="170" fontId="82" fillId="0" borderId="1" xfId="358" applyFont="1" applyFill="1" applyBorder="1" applyAlignment="1">
      <alignment horizontal="left" vertical="center"/>
    </xf>
    <xf numFmtId="170" fontId="108" fillId="0" borderId="0" xfId="358" applyFont="1" applyFill="1" applyAlignment="1">
      <alignment vertical="top"/>
    </xf>
    <xf numFmtId="4" fontId="108" fillId="0" borderId="0" xfId="358" applyNumberFormat="1" applyFont="1" applyFill="1" applyAlignment="1">
      <alignment vertical="top"/>
    </xf>
    <xf numFmtId="170" fontId="109" fillId="0" borderId="0" xfId="358" applyFont="1" applyFill="1"/>
    <xf numFmtId="170" fontId="109" fillId="0" borderId="0" xfId="358" applyFont="1" applyFill="1" applyAlignment="1">
      <alignment wrapText="1"/>
    </xf>
    <xf numFmtId="49" fontId="5" fillId="0" borderId="0" xfId="358" applyNumberFormat="1" applyFont="1" applyAlignment="1">
      <alignment horizontal="center"/>
    </xf>
    <xf numFmtId="49" fontId="5" fillId="0" borderId="0" xfId="358" applyNumberFormat="1" applyFont="1" applyFill="1" applyBorder="1"/>
    <xf numFmtId="49" fontId="5" fillId="0" borderId="0" xfId="0" applyNumberFormat="1" applyFont="1" applyAlignment="1">
      <alignment vertical="top" wrapText="1"/>
    </xf>
    <xf numFmtId="4" fontId="43" fillId="0" borderId="0" xfId="412" applyNumberFormat="1" applyFont="1" applyAlignment="1">
      <alignment horizontal="right"/>
    </xf>
    <xf numFmtId="170" fontId="78" fillId="0" borderId="0" xfId="2" applyFont="1" applyFill="1" applyBorder="1"/>
    <xf numFmtId="4" fontId="136" fillId="0" borderId="0" xfId="358" applyNumberFormat="1" applyFont="1" applyFill="1" applyBorder="1" applyAlignment="1" applyProtection="1">
      <alignment horizontal="right" vertical="center" indent="1"/>
      <protection hidden="1"/>
    </xf>
    <xf numFmtId="2" fontId="5" fillId="0" borderId="67" xfId="358" applyNumberFormat="1" applyFont="1" applyBorder="1" applyAlignment="1">
      <alignment horizontal="right"/>
    </xf>
    <xf numFmtId="170" fontId="78" fillId="0" borderId="0" xfId="358" applyFont="1" applyFill="1" applyBorder="1" applyAlignment="1">
      <alignment vertical="top" wrapText="1"/>
    </xf>
    <xf numFmtId="170" fontId="78" fillId="0" borderId="0" xfId="358" applyFont="1" applyFill="1" applyBorder="1"/>
    <xf numFmtId="170" fontId="137" fillId="0" borderId="0" xfId="371" applyFont="1" applyFill="1" applyBorder="1"/>
    <xf numFmtId="170" fontId="100" fillId="0" borderId="0" xfId="358" applyFont="1" applyFill="1" applyBorder="1"/>
    <xf numFmtId="2" fontId="5" fillId="0" borderId="0" xfId="358" applyNumberFormat="1" applyFont="1" applyFill="1" applyProtection="1"/>
    <xf numFmtId="170" fontId="78" fillId="0" borderId="0" xfId="2" applyNumberFormat="1" applyFont="1" applyFill="1" applyBorder="1" applyProtection="1">
      <protection hidden="1"/>
    </xf>
    <xf numFmtId="170" fontId="5" fillId="0" borderId="68" xfId="358" applyFont="1" applyFill="1" applyBorder="1" applyAlignment="1" applyProtection="1">
      <alignment horizontal="justify" vertical="top" wrapText="1"/>
      <protection locked="0"/>
    </xf>
    <xf numFmtId="170" fontId="5" fillId="0" borderId="68" xfId="196" applyFont="1" applyFill="1" applyBorder="1" applyAlignment="1" applyProtection="1">
      <alignment horizontal="justify" vertical="top" wrapText="1"/>
      <protection locked="0"/>
    </xf>
    <xf numFmtId="170" fontId="5" fillId="0" borderId="0" xfId="358" applyFont="1" applyAlignment="1">
      <alignment vertical="top"/>
    </xf>
    <xf numFmtId="170" fontId="5" fillId="0" borderId="68" xfId="196" applyFont="1" applyFill="1" applyBorder="1" applyAlignment="1" applyProtection="1">
      <alignment vertical="top" wrapText="1"/>
      <protection locked="0"/>
    </xf>
    <xf numFmtId="170" fontId="78" fillId="0" borderId="0" xfId="358" applyFont="1" applyFill="1" applyAlignment="1">
      <alignment vertical="top" wrapText="1"/>
    </xf>
    <xf numFmtId="170" fontId="14" fillId="0" borderId="0" xfId="0" applyFont="1" applyFill="1" applyBorder="1"/>
    <xf numFmtId="170" fontId="14" fillId="0" borderId="0" xfId="0" applyFont="1"/>
    <xf numFmtId="170" fontId="14" fillId="0" borderId="0" xfId="0" applyFont="1" applyAlignment="1">
      <alignment horizontal="center"/>
    </xf>
    <xf numFmtId="2" fontId="14" fillId="0" borderId="0" xfId="0" applyNumberFormat="1" applyFont="1" applyAlignment="1">
      <alignment horizontal="right"/>
    </xf>
    <xf numFmtId="2" fontId="98" fillId="0" borderId="0" xfId="0" applyNumberFormat="1" applyFont="1" applyAlignment="1" applyProtection="1">
      <alignment horizontal="right"/>
    </xf>
    <xf numFmtId="4" fontId="98" fillId="0" borderId="0" xfId="0" applyNumberFormat="1" applyFont="1" applyAlignment="1" applyProtection="1">
      <alignment horizontal="right"/>
    </xf>
    <xf numFmtId="170" fontId="14" fillId="0" borderId="0" xfId="0" applyFont="1" applyBorder="1"/>
    <xf numFmtId="170" fontId="84" fillId="0" borderId="0" xfId="0" applyFont="1" applyFill="1" applyAlignment="1">
      <alignment vertical="top" wrapText="1"/>
    </xf>
    <xf numFmtId="4" fontId="136" fillId="0" borderId="0" xfId="0" applyNumberFormat="1" applyFont="1" applyFill="1" applyBorder="1" applyAlignment="1" applyProtection="1">
      <alignment horizontal="right" vertical="center" indent="1"/>
      <protection hidden="1"/>
    </xf>
    <xf numFmtId="170" fontId="14" fillId="0" borderId="0" xfId="0" applyFont="1" applyFill="1"/>
    <xf numFmtId="170" fontId="4" fillId="0" borderId="0" xfId="1" applyFont="1" applyAlignment="1">
      <alignment horizontal="center" wrapText="1"/>
    </xf>
    <xf numFmtId="170" fontId="70" fillId="2" borderId="1" xfId="1" applyNumberFormat="1" applyFont="1" applyFill="1" applyBorder="1" applyAlignment="1" applyProtection="1">
      <alignment horizontal="right" vertical="top"/>
    </xf>
    <xf numFmtId="170" fontId="69" fillId="2" borderId="1" xfId="1" applyNumberFormat="1" applyFont="1" applyFill="1" applyBorder="1" applyAlignment="1" applyProtection="1">
      <alignment horizontal="center" vertical="top" wrapText="1"/>
    </xf>
    <xf numFmtId="170" fontId="80" fillId="0" borderId="14" xfId="285" applyFont="1" applyBorder="1" applyAlignment="1">
      <alignment horizontal="left" vertical="top" wrapText="1"/>
    </xf>
    <xf numFmtId="170" fontId="80" fillId="0" borderId="0" xfId="285" applyFont="1" applyAlignment="1">
      <alignment horizontal="left" vertical="top" wrapText="1"/>
    </xf>
    <xf numFmtId="170" fontId="5" fillId="0" borderId="25" xfId="285" applyFont="1" applyFill="1" applyBorder="1" applyAlignment="1">
      <alignment horizontal="left" vertical="top" wrapText="1"/>
    </xf>
    <xf numFmtId="170" fontId="5" fillId="0" borderId="26" xfId="285" applyFont="1" applyFill="1" applyBorder="1" applyAlignment="1">
      <alignment horizontal="left" vertical="top" wrapText="1"/>
    </xf>
    <xf numFmtId="170" fontId="5" fillId="0" borderId="0" xfId="285" applyFont="1" applyBorder="1" applyAlignment="1">
      <alignment horizontal="center" vertical="top" wrapText="1"/>
    </xf>
    <xf numFmtId="170" fontId="78" fillId="0" borderId="14" xfId="285" applyFont="1" applyBorder="1" applyAlignment="1">
      <alignment horizontal="left" vertical="center" wrapText="1"/>
    </xf>
    <xf numFmtId="170" fontId="78" fillId="0" borderId="0" xfId="285" applyFont="1" applyBorder="1" applyAlignment="1">
      <alignment horizontal="left" vertical="center" wrapText="1"/>
    </xf>
    <xf numFmtId="170" fontId="78" fillId="0" borderId="15" xfId="285" applyFont="1" applyBorder="1" applyAlignment="1">
      <alignment horizontal="left" vertical="center" wrapText="1"/>
    </xf>
    <xf numFmtId="170" fontId="5" fillId="0" borderId="14" xfId="285" applyFont="1" applyFill="1" applyBorder="1" applyAlignment="1">
      <alignment horizontal="left" vertical="top" wrapText="1"/>
    </xf>
    <xf numFmtId="170" fontId="5" fillId="0" borderId="0" xfId="285" applyFont="1" applyFill="1" applyBorder="1" applyAlignment="1">
      <alignment horizontal="left" vertical="top" wrapText="1"/>
    </xf>
    <xf numFmtId="170" fontId="5" fillId="0" borderId="15" xfId="285" applyFont="1" applyFill="1" applyBorder="1" applyAlignment="1">
      <alignment horizontal="left" vertical="top" wrapText="1"/>
    </xf>
    <xf numFmtId="170" fontId="13" fillId="0" borderId="0" xfId="373" applyFont="1" applyFill="1" applyBorder="1" applyAlignment="1">
      <alignment horizontal="left" vertical="center" wrapText="1"/>
    </xf>
    <xf numFmtId="49" fontId="78" fillId="0" borderId="0" xfId="373" applyNumberFormat="1" applyFont="1" applyFill="1" applyBorder="1" applyAlignment="1">
      <alignment horizontal="center" vertical="top" wrapText="1"/>
    </xf>
    <xf numFmtId="170" fontId="78" fillId="0" borderId="0" xfId="373" applyFont="1" applyFill="1" applyAlignment="1">
      <alignment horizontal="center" vertical="top" wrapText="1"/>
    </xf>
    <xf numFmtId="170" fontId="5" fillId="0" borderId="0" xfId="373" applyFont="1" applyFill="1" applyAlignment="1">
      <alignment horizontal="left" vertical="top" wrapText="1"/>
    </xf>
    <xf numFmtId="170" fontId="78" fillId="0" borderId="0" xfId="373" applyFont="1" applyFill="1" applyAlignment="1">
      <alignment horizontal="justify" vertical="top" wrapText="1"/>
    </xf>
    <xf numFmtId="170" fontId="78" fillId="0" borderId="0" xfId="373" applyFont="1" applyFill="1" applyAlignment="1">
      <alignment horizontal="center" vertical="top"/>
    </xf>
    <xf numFmtId="170" fontId="3" fillId="0" borderId="0" xfId="0" applyFont="1" applyFill="1" applyAlignment="1">
      <alignment horizontal="left" vertical="top" wrapText="1"/>
    </xf>
    <xf numFmtId="170" fontId="5" fillId="0" borderId="0" xfId="0" applyFont="1" applyFill="1" applyAlignment="1">
      <alignment horizontal="left" vertical="top" wrapText="1"/>
    </xf>
    <xf numFmtId="170" fontId="5" fillId="0" borderId="0" xfId="373" applyFont="1" applyFill="1" applyAlignment="1">
      <alignment horizontal="justify" vertical="top" wrapText="1"/>
    </xf>
    <xf numFmtId="170" fontId="5" fillId="0" borderId="0" xfId="373" applyFont="1" applyFill="1" applyAlignment="1">
      <alignment horizontal="justify"/>
    </xf>
    <xf numFmtId="170" fontId="5" fillId="0" borderId="0" xfId="373" applyFont="1" applyFill="1" applyAlignment="1" applyProtection="1">
      <alignment horizontal="justify" vertical="top" wrapText="1"/>
    </xf>
    <xf numFmtId="170" fontId="5" fillId="0" borderId="0" xfId="373" applyFont="1" applyFill="1" applyAlignment="1">
      <alignment horizontal="justify" vertical="justify" wrapText="1"/>
    </xf>
    <xf numFmtId="2" fontId="5" fillId="0" borderId="0" xfId="357" applyNumberFormat="1" applyFont="1" applyFill="1" applyAlignment="1">
      <alignment horizontal="justify" vertical="top" wrapText="1"/>
    </xf>
    <xf numFmtId="4" fontId="5" fillId="0" borderId="0" xfId="373" applyNumberFormat="1" applyFont="1" applyAlignment="1" applyProtection="1">
      <alignment horizontal="justify" vertical="top" wrapText="1"/>
    </xf>
    <xf numFmtId="170" fontId="5" fillId="0" borderId="0" xfId="373" applyFont="1" applyAlignment="1">
      <alignment horizontal="justify" vertical="top" wrapText="1"/>
    </xf>
    <xf numFmtId="170" fontId="5" fillId="0" borderId="0" xfId="373" applyFont="1" applyFill="1" applyAlignment="1">
      <alignment vertical="top" wrapText="1"/>
    </xf>
    <xf numFmtId="170" fontId="5" fillId="0" borderId="0" xfId="373" applyFont="1" applyFill="1" applyAlignment="1">
      <alignment horizontal="justify" vertical="top"/>
    </xf>
    <xf numFmtId="170" fontId="5" fillId="0" borderId="0" xfId="373" applyFont="1" applyFill="1" applyAlignment="1" applyProtection="1">
      <alignment horizontal="justify" vertical="top" wrapText="1"/>
      <protection locked="0"/>
    </xf>
    <xf numFmtId="170" fontId="5" fillId="26" borderId="32" xfId="0" applyFont="1" applyFill="1" applyBorder="1" applyAlignment="1">
      <alignment horizontal="left" vertical="top" wrapText="1"/>
    </xf>
    <xf numFmtId="170" fontId="5" fillId="26" borderId="34" xfId="0" applyFont="1" applyFill="1" applyBorder="1" applyAlignment="1">
      <alignment horizontal="left" vertical="top" wrapText="1"/>
    </xf>
    <xf numFmtId="170" fontId="5" fillId="26" borderId="33" xfId="0" applyFont="1" applyFill="1" applyBorder="1" applyAlignment="1">
      <alignment horizontal="left" vertical="top" wrapText="1"/>
    </xf>
    <xf numFmtId="170" fontId="5" fillId="26" borderId="32" xfId="0" applyFont="1" applyFill="1" applyBorder="1" applyAlignment="1">
      <alignment horizontal="justify" vertical="top" wrapText="1"/>
    </xf>
    <xf numFmtId="170" fontId="5" fillId="26" borderId="34" xfId="0" applyFont="1" applyFill="1" applyBorder="1" applyAlignment="1">
      <alignment horizontal="justify" vertical="top" wrapText="1"/>
    </xf>
    <xf numFmtId="170" fontId="5" fillId="26" borderId="33" xfId="0" applyFont="1" applyFill="1" applyBorder="1" applyAlignment="1">
      <alignment horizontal="justify" vertical="top" wrapText="1"/>
    </xf>
    <xf numFmtId="49" fontId="5" fillId="26" borderId="32" xfId="0" applyNumberFormat="1" applyFont="1" applyFill="1" applyBorder="1" applyAlignment="1">
      <alignment horizontal="justify" vertical="top" wrapText="1"/>
    </xf>
    <xf numFmtId="49" fontId="5" fillId="26" borderId="34" xfId="0" applyNumberFormat="1" applyFont="1" applyFill="1" applyBorder="1" applyAlignment="1">
      <alignment horizontal="justify" vertical="top" wrapText="1"/>
    </xf>
    <xf numFmtId="49" fontId="5" fillId="26" borderId="33" xfId="0" applyNumberFormat="1" applyFont="1" applyFill="1" applyBorder="1" applyAlignment="1">
      <alignment horizontal="justify" vertical="top" wrapText="1"/>
    </xf>
    <xf numFmtId="1" fontId="5" fillId="26" borderId="32" xfId="0" applyNumberFormat="1" applyFont="1" applyFill="1" applyBorder="1" applyAlignment="1">
      <alignment horizontal="justify" vertical="top" wrapText="1"/>
    </xf>
    <xf numFmtId="1" fontId="5" fillId="26" borderId="34" xfId="0" applyNumberFormat="1" applyFont="1" applyFill="1" applyBorder="1" applyAlignment="1">
      <alignment horizontal="justify" vertical="top" wrapText="1"/>
    </xf>
    <xf numFmtId="1" fontId="5" fillId="26" borderId="33" xfId="0" applyNumberFormat="1" applyFont="1" applyFill="1" applyBorder="1" applyAlignment="1">
      <alignment horizontal="justify" vertical="top" wrapText="1"/>
    </xf>
    <xf numFmtId="1" fontId="5" fillId="26" borderId="43" xfId="0" applyNumberFormat="1" applyFont="1" applyFill="1" applyBorder="1" applyAlignment="1">
      <alignment horizontal="justify" vertical="top" wrapText="1"/>
    </xf>
    <xf numFmtId="1" fontId="5" fillId="26" borderId="44" xfId="0" applyNumberFormat="1" applyFont="1" applyFill="1" applyBorder="1" applyAlignment="1">
      <alignment horizontal="justify" vertical="top" wrapText="1"/>
    </xf>
    <xf numFmtId="1" fontId="5" fillId="26" borderId="41" xfId="0" applyNumberFormat="1" applyFont="1" applyFill="1" applyBorder="1" applyAlignment="1">
      <alignment horizontal="justify" vertical="top" wrapText="1"/>
    </xf>
    <xf numFmtId="49" fontId="5" fillId="26" borderId="32" xfId="0" applyNumberFormat="1" applyFont="1" applyFill="1" applyBorder="1" applyAlignment="1">
      <alignment horizontal="left" vertical="top" wrapText="1"/>
    </xf>
    <xf numFmtId="49" fontId="5" fillId="26" borderId="33" xfId="0" applyNumberFormat="1" applyFont="1" applyFill="1" applyBorder="1" applyAlignment="1">
      <alignment horizontal="left" vertical="top" wrapText="1"/>
    </xf>
    <xf numFmtId="170" fontId="5" fillId="26" borderId="40" xfId="0" applyFont="1" applyFill="1" applyBorder="1" applyAlignment="1">
      <alignment horizontal="justify" vertical="top" wrapText="1"/>
    </xf>
    <xf numFmtId="170" fontId="5" fillId="26" borderId="32" xfId="0" quotePrefix="1" applyFont="1" applyFill="1" applyBorder="1" applyAlignment="1">
      <alignment horizontal="justify" vertical="top" wrapText="1"/>
    </xf>
    <xf numFmtId="170" fontId="5" fillId="26" borderId="45" xfId="0" applyFont="1" applyFill="1" applyBorder="1" applyAlignment="1">
      <alignment horizontal="justify" vertical="top" wrapText="1"/>
    </xf>
    <xf numFmtId="170" fontId="5" fillId="26" borderId="35" xfId="0" applyFont="1" applyFill="1" applyBorder="1" applyAlignment="1">
      <alignment horizontal="justify" vertical="top" wrapText="1"/>
    </xf>
    <xf numFmtId="170" fontId="5" fillId="26" borderId="36" xfId="0" applyFont="1" applyFill="1" applyBorder="1" applyAlignment="1">
      <alignment horizontal="justify" vertical="top" wrapText="1"/>
    </xf>
    <xf numFmtId="170" fontId="5" fillId="26" borderId="38" xfId="0" applyFont="1" applyFill="1" applyBorder="1" applyAlignment="1">
      <alignment horizontal="justify" vertical="top" wrapText="1"/>
    </xf>
    <xf numFmtId="170" fontId="5" fillId="26" borderId="39" xfId="0" applyFont="1" applyFill="1" applyBorder="1" applyAlignment="1">
      <alignment horizontal="justify" vertical="top" wrapText="1"/>
    </xf>
    <xf numFmtId="170" fontId="5" fillId="26" borderId="43" xfId="0" applyFont="1" applyFill="1" applyBorder="1" applyAlignment="1">
      <alignment horizontal="justify" vertical="top" wrapText="1"/>
    </xf>
    <xf numFmtId="170" fontId="5" fillId="26" borderId="41" xfId="0" applyFont="1" applyFill="1" applyBorder="1" applyAlignment="1">
      <alignment horizontal="justify" vertical="top" wrapText="1"/>
    </xf>
    <xf numFmtId="49" fontId="5" fillId="26" borderId="35" xfId="0" applyNumberFormat="1" applyFont="1" applyFill="1" applyBorder="1" applyAlignment="1">
      <alignment horizontal="justify" vertical="top" wrapText="1"/>
    </xf>
    <xf numFmtId="49" fontId="5" fillId="26" borderId="37" xfId="0" applyNumberFormat="1" applyFont="1" applyFill="1" applyBorder="1" applyAlignment="1">
      <alignment horizontal="justify" vertical="top" wrapText="1"/>
    </xf>
    <xf numFmtId="49" fontId="5" fillId="26" borderId="36" xfId="0" applyNumberFormat="1" applyFont="1" applyFill="1" applyBorder="1" applyAlignment="1">
      <alignment horizontal="justify" vertical="top" wrapText="1"/>
    </xf>
    <xf numFmtId="49" fontId="5" fillId="26" borderId="38" xfId="0" applyNumberFormat="1" applyFont="1" applyFill="1" applyBorder="1" applyAlignment="1">
      <alignment horizontal="justify" vertical="top" wrapText="1"/>
    </xf>
    <xf numFmtId="49" fontId="5" fillId="26" borderId="0" xfId="0" applyNumberFormat="1" applyFont="1" applyFill="1" applyBorder="1" applyAlignment="1">
      <alignment horizontal="justify" vertical="top" wrapText="1"/>
    </xf>
    <xf numFmtId="49" fontId="5" fillId="26" borderId="39" xfId="0" applyNumberFormat="1" applyFont="1" applyFill="1" applyBorder="1" applyAlignment="1">
      <alignment horizontal="justify" vertical="top" wrapText="1"/>
    </xf>
    <xf numFmtId="49" fontId="5" fillId="26" borderId="43" xfId="0" applyNumberFormat="1" applyFont="1" applyFill="1" applyBorder="1" applyAlignment="1">
      <alignment horizontal="justify" vertical="top" wrapText="1"/>
    </xf>
    <xf numFmtId="49" fontId="5" fillId="26" borderId="44" xfId="0" applyNumberFormat="1" applyFont="1" applyFill="1" applyBorder="1" applyAlignment="1">
      <alignment horizontal="justify" vertical="top" wrapText="1"/>
    </xf>
    <xf numFmtId="49" fontId="5" fillId="26" borderId="41" xfId="0" applyNumberFormat="1" applyFont="1" applyFill="1" applyBorder="1" applyAlignment="1">
      <alignment horizontal="justify" vertical="top" wrapText="1"/>
    </xf>
    <xf numFmtId="170" fontId="5" fillId="26" borderId="48" xfId="0" applyFont="1" applyFill="1" applyBorder="1" applyAlignment="1">
      <alignment horizontal="left" vertical="top" wrapText="1"/>
    </xf>
    <xf numFmtId="170" fontId="5" fillId="26" borderId="49" xfId="0" applyFont="1" applyFill="1" applyBorder="1" applyAlignment="1">
      <alignment horizontal="left" vertical="top" wrapText="1"/>
    </xf>
    <xf numFmtId="170" fontId="5" fillId="26" borderId="50" xfId="0" applyFont="1" applyFill="1" applyBorder="1" applyAlignment="1">
      <alignment horizontal="left" vertical="top" wrapText="1"/>
    </xf>
    <xf numFmtId="170" fontId="5" fillId="26" borderId="46" xfId="0" applyFont="1" applyFill="1" applyBorder="1" applyAlignment="1">
      <alignment horizontal="justify" vertical="top" wrapText="1"/>
    </xf>
    <xf numFmtId="170" fontId="5" fillId="26" borderId="37" xfId="0" applyFont="1" applyFill="1" applyBorder="1" applyAlignment="1">
      <alignment horizontal="justify" vertical="top" wrapText="1"/>
    </xf>
    <xf numFmtId="170" fontId="5" fillId="26" borderId="0" xfId="0" applyFont="1" applyFill="1" applyAlignment="1">
      <alignment horizontal="justify" vertical="top" wrapText="1"/>
    </xf>
    <xf numFmtId="170" fontId="5" fillId="26" borderId="44" xfId="0" applyFont="1" applyFill="1" applyBorder="1" applyAlignment="1">
      <alignment horizontal="justify" vertical="top" wrapText="1"/>
    </xf>
    <xf numFmtId="1" fontId="5" fillId="26" borderId="32" xfId="0" applyNumberFormat="1" applyFont="1" applyFill="1" applyBorder="1" applyAlignment="1">
      <alignment horizontal="left" vertical="top" wrapText="1"/>
    </xf>
    <xf numFmtId="1" fontId="5" fillId="26" borderId="34" xfId="0" applyNumberFormat="1" applyFont="1" applyFill="1" applyBorder="1" applyAlignment="1">
      <alignment horizontal="left" vertical="top" wrapText="1"/>
    </xf>
    <xf numFmtId="1" fontId="5" fillId="26" borderId="33" xfId="0" applyNumberFormat="1" applyFont="1" applyFill="1" applyBorder="1" applyAlignment="1">
      <alignment horizontal="left" vertical="top" wrapText="1"/>
    </xf>
    <xf numFmtId="170" fontId="5" fillId="26" borderId="32" xfId="0" applyFont="1" applyFill="1" applyBorder="1" applyAlignment="1">
      <alignment vertical="top" wrapText="1"/>
    </xf>
    <xf numFmtId="170" fontId="5" fillId="26" borderId="34" xfId="0" applyFont="1" applyFill="1" applyBorder="1" applyAlignment="1">
      <alignment vertical="top" wrapText="1"/>
    </xf>
    <xf numFmtId="170" fontId="5" fillId="26" borderId="33" xfId="0" applyFont="1" applyFill="1" applyBorder="1" applyAlignment="1">
      <alignment vertical="top" wrapText="1"/>
    </xf>
    <xf numFmtId="170" fontId="5" fillId="26" borderId="0" xfId="0" applyFont="1" applyFill="1" applyBorder="1" applyAlignment="1">
      <alignment horizontal="justify" vertical="top" wrapText="1"/>
    </xf>
    <xf numFmtId="1" fontId="5" fillId="26" borderId="32" xfId="0" applyNumberFormat="1" applyFont="1" applyFill="1" applyBorder="1" applyAlignment="1">
      <alignment vertical="top" wrapText="1"/>
    </xf>
    <xf numFmtId="1" fontId="5" fillId="26" borderId="33" xfId="0" applyNumberFormat="1" applyFont="1" applyFill="1" applyBorder="1" applyAlignment="1">
      <alignment vertical="top" wrapText="1"/>
    </xf>
    <xf numFmtId="170" fontId="80" fillId="26" borderId="32" xfId="0" applyFont="1" applyFill="1" applyBorder="1" applyAlignment="1">
      <alignment horizontal="left" vertical="top" wrapText="1"/>
    </xf>
    <xf numFmtId="170" fontId="80" fillId="26" borderId="34" xfId="0" applyFont="1" applyFill="1" applyBorder="1" applyAlignment="1">
      <alignment horizontal="left" vertical="top" wrapText="1"/>
    </xf>
    <xf numFmtId="170" fontId="80" fillId="26" borderId="33" xfId="0" applyFont="1" applyFill="1" applyBorder="1" applyAlignment="1">
      <alignment horizontal="left" vertical="top" wrapText="1"/>
    </xf>
    <xf numFmtId="170" fontId="80" fillId="26" borderId="32" xfId="0" applyFont="1" applyFill="1" applyBorder="1" applyAlignment="1">
      <alignment horizontal="justify" vertical="top" wrapText="1"/>
    </xf>
    <xf numFmtId="170" fontId="80" fillId="26" borderId="34" xfId="0" applyFont="1" applyFill="1" applyBorder="1" applyAlignment="1">
      <alignment horizontal="justify" vertical="top" wrapText="1"/>
    </xf>
    <xf numFmtId="170" fontId="80" fillId="26" borderId="33" xfId="0" applyFont="1" applyFill="1" applyBorder="1" applyAlignment="1">
      <alignment horizontal="justify" vertical="top" wrapText="1"/>
    </xf>
    <xf numFmtId="1" fontId="80" fillId="26" borderId="32" xfId="0" applyNumberFormat="1" applyFont="1" applyFill="1" applyBorder="1" applyAlignment="1">
      <alignment horizontal="justify" vertical="top" wrapText="1"/>
    </xf>
    <xf numFmtId="1" fontId="80" fillId="26" borderId="34" xfId="0" applyNumberFormat="1" applyFont="1" applyFill="1" applyBorder="1" applyAlignment="1">
      <alignment horizontal="justify" vertical="top" wrapText="1"/>
    </xf>
    <xf numFmtId="1" fontId="80" fillId="26" borderId="33" xfId="0" applyNumberFormat="1" applyFont="1" applyFill="1" applyBorder="1" applyAlignment="1">
      <alignment horizontal="justify" vertical="top" wrapText="1"/>
    </xf>
    <xf numFmtId="1" fontId="80" fillId="26" borderId="43" xfId="0" applyNumberFormat="1" applyFont="1" applyFill="1" applyBorder="1" applyAlignment="1">
      <alignment horizontal="justify" vertical="top" wrapText="1"/>
    </xf>
    <xf numFmtId="1" fontId="80" fillId="26" borderId="44" xfId="0" applyNumberFormat="1" applyFont="1" applyFill="1" applyBorder="1" applyAlignment="1">
      <alignment horizontal="justify" vertical="top" wrapText="1"/>
    </xf>
    <xf numFmtId="1" fontId="80" fillId="26" borderId="41" xfId="0" applyNumberFormat="1" applyFont="1" applyFill="1" applyBorder="1" applyAlignment="1">
      <alignment horizontal="justify" vertical="top" wrapText="1"/>
    </xf>
    <xf numFmtId="49" fontId="80" fillId="26" borderId="32" xfId="0" applyNumberFormat="1" applyFont="1" applyFill="1" applyBorder="1" applyAlignment="1">
      <alignment horizontal="left" vertical="top" wrapText="1"/>
    </xf>
    <xf numFmtId="49" fontId="80" fillId="26" borderId="33" xfId="0" applyNumberFormat="1" applyFont="1" applyFill="1" applyBorder="1" applyAlignment="1">
      <alignment horizontal="left" vertical="top" wrapText="1"/>
    </xf>
    <xf numFmtId="170" fontId="80" fillId="26" borderId="40" xfId="0" applyFont="1" applyFill="1" applyBorder="1" applyAlignment="1">
      <alignment horizontal="justify" vertical="top" wrapText="1"/>
    </xf>
    <xf numFmtId="170" fontId="80" fillId="26" borderId="32" xfId="0" quotePrefix="1" applyFont="1" applyFill="1" applyBorder="1" applyAlignment="1">
      <alignment horizontal="justify" vertical="top" wrapText="1"/>
    </xf>
    <xf numFmtId="170" fontId="80" fillId="26" borderId="45" xfId="0" applyFont="1" applyFill="1" applyBorder="1" applyAlignment="1">
      <alignment horizontal="justify" vertical="top" wrapText="1"/>
    </xf>
    <xf numFmtId="170" fontId="80" fillId="26" borderId="35" xfId="0" applyFont="1" applyFill="1" applyBorder="1" applyAlignment="1">
      <alignment horizontal="justify" vertical="top" wrapText="1"/>
    </xf>
    <xf numFmtId="170" fontId="80" fillId="26" borderId="36" xfId="0" applyFont="1" applyFill="1" applyBorder="1" applyAlignment="1">
      <alignment horizontal="justify" vertical="top" wrapText="1"/>
    </xf>
    <xf numFmtId="170" fontId="80" fillId="26" borderId="38" xfId="0" applyFont="1" applyFill="1" applyBorder="1" applyAlignment="1">
      <alignment horizontal="justify" vertical="top" wrapText="1"/>
    </xf>
    <xf numFmtId="170" fontId="80" fillId="26" borderId="39" xfId="0" applyFont="1" applyFill="1" applyBorder="1" applyAlignment="1">
      <alignment horizontal="justify" vertical="top" wrapText="1"/>
    </xf>
    <xf numFmtId="170" fontId="80" fillId="0" borderId="43" xfId="0" applyFont="1" applyFill="1" applyBorder="1" applyAlignment="1">
      <alignment horizontal="justify" vertical="top" wrapText="1"/>
    </xf>
    <xf numFmtId="170" fontId="80" fillId="26" borderId="41" xfId="0" applyFont="1" applyFill="1" applyBorder="1" applyAlignment="1">
      <alignment horizontal="justify" vertical="top" wrapText="1"/>
    </xf>
    <xf numFmtId="170" fontId="80" fillId="26" borderId="48" xfId="0" applyFont="1" applyFill="1" applyBorder="1" applyAlignment="1">
      <alignment horizontal="left" vertical="top" wrapText="1"/>
    </xf>
    <xf numFmtId="170" fontId="80" fillId="26" borderId="49" xfId="0" applyFont="1" applyFill="1" applyBorder="1" applyAlignment="1">
      <alignment horizontal="left" vertical="top" wrapText="1"/>
    </xf>
    <xf numFmtId="170" fontId="80" fillId="26" borderId="50" xfId="0" applyFont="1" applyFill="1" applyBorder="1" applyAlignment="1">
      <alignment horizontal="left" vertical="top" wrapText="1"/>
    </xf>
    <xf numFmtId="170" fontId="75" fillId="26" borderId="34" xfId="0" applyFont="1" applyFill="1" applyBorder="1" applyAlignment="1">
      <alignment horizontal="justify" vertical="top" wrapText="1"/>
    </xf>
    <xf numFmtId="170" fontId="75" fillId="26" borderId="33" xfId="0" applyFont="1" applyFill="1" applyBorder="1" applyAlignment="1">
      <alignment horizontal="justify" vertical="top" wrapText="1"/>
    </xf>
    <xf numFmtId="170" fontId="80" fillId="26" borderId="46" xfId="0" applyFont="1" applyFill="1" applyBorder="1" applyAlignment="1">
      <alignment horizontal="justify" vertical="top" wrapText="1"/>
    </xf>
    <xf numFmtId="170" fontId="80" fillId="26" borderId="37" xfId="0" applyFont="1" applyFill="1" applyBorder="1" applyAlignment="1">
      <alignment horizontal="justify" vertical="top" wrapText="1"/>
    </xf>
    <xf numFmtId="170" fontId="80" fillId="26" borderId="0" xfId="0" applyFont="1" applyFill="1" applyAlignment="1">
      <alignment horizontal="justify" vertical="top" wrapText="1"/>
    </xf>
    <xf numFmtId="170" fontId="80" fillId="26" borderId="43" xfId="0" applyFont="1" applyFill="1" applyBorder="1" applyAlignment="1">
      <alignment horizontal="justify" vertical="top" wrapText="1"/>
    </xf>
    <xf numFmtId="170" fontId="80" fillId="26" borderId="44" xfId="0" applyFont="1" applyFill="1" applyBorder="1" applyAlignment="1">
      <alignment horizontal="justify" vertical="top" wrapText="1"/>
    </xf>
    <xf numFmtId="170" fontId="80" fillId="26" borderId="0" xfId="0" applyFont="1" applyFill="1" applyBorder="1" applyAlignment="1">
      <alignment horizontal="justify" vertical="top" wrapText="1"/>
    </xf>
    <xf numFmtId="1" fontId="80" fillId="26" borderId="32" xfId="0" applyNumberFormat="1" applyFont="1" applyFill="1" applyBorder="1" applyAlignment="1">
      <alignment vertical="top" wrapText="1"/>
    </xf>
    <xf numFmtId="1" fontId="80" fillId="26" borderId="33" xfId="0" applyNumberFormat="1" applyFont="1" applyFill="1" applyBorder="1" applyAlignment="1">
      <alignment vertical="top" wrapText="1"/>
    </xf>
    <xf numFmtId="49" fontId="78" fillId="0" borderId="11" xfId="358" applyNumberFormat="1" applyFont="1" applyFill="1" applyBorder="1" applyAlignment="1">
      <alignment horizontal="center" vertical="top" wrapText="1"/>
    </xf>
    <xf numFmtId="49" fontId="78" fillId="0" borderId="14" xfId="358" applyNumberFormat="1" applyFont="1" applyFill="1" applyBorder="1" applyAlignment="1">
      <alignment horizontal="center" vertical="top" wrapText="1"/>
    </xf>
    <xf numFmtId="49" fontId="78" fillId="0" borderId="16" xfId="358" applyNumberFormat="1" applyFont="1" applyFill="1" applyBorder="1" applyAlignment="1">
      <alignment horizontal="center" vertical="top" wrapText="1"/>
    </xf>
    <xf numFmtId="170" fontId="13" fillId="0" borderId="12" xfId="358" applyFont="1" applyFill="1" applyBorder="1" applyAlignment="1">
      <alignment horizontal="left" vertical="center" wrapText="1"/>
    </xf>
    <xf numFmtId="170" fontId="80" fillId="26" borderId="32" xfId="0" applyFont="1" applyFill="1" applyBorder="1" applyAlignment="1">
      <alignment vertical="top" wrapText="1"/>
    </xf>
    <xf numFmtId="170" fontId="80" fillId="26" borderId="34" xfId="0" applyFont="1" applyFill="1" applyBorder="1" applyAlignment="1">
      <alignment vertical="top" wrapText="1"/>
    </xf>
    <xf numFmtId="170" fontId="80" fillId="26" borderId="33" xfId="0" applyFont="1" applyFill="1" applyBorder="1" applyAlignment="1">
      <alignment vertical="top" wrapText="1"/>
    </xf>
    <xf numFmtId="1" fontId="80" fillId="26" borderId="32" xfId="0" applyNumberFormat="1" applyFont="1" applyFill="1" applyBorder="1" applyAlignment="1">
      <alignment horizontal="left" vertical="top" wrapText="1"/>
    </xf>
    <xf numFmtId="1" fontId="80" fillId="26" borderId="34" xfId="0" applyNumberFormat="1" applyFont="1" applyFill="1" applyBorder="1" applyAlignment="1">
      <alignment horizontal="left" vertical="top" wrapText="1"/>
    </xf>
    <xf numFmtId="1" fontId="80" fillId="26" borderId="33" xfId="0" applyNumberFormat="1" applyFont="1" applyFill="1" applyBorder="1" applyAlignment="1">
      <alignment horizontal="left" vertical="top" wrapText="1"/>
    </xf>
    <xf numFmtId="170" fontId="3" fillId="0" borderId="0" xfId="358" applyFont="1" applyFill="1" applyBorder="1" applyAlignment="1">
      <alignment horizontal="left" vertical="center" wrapText="1"/>
    </xf>
    <xf numFmtId="170" fontId="3" fillId="0" borderId="29" xfId="358" applyFont="1" applyFill="1" applyBorder="1" applyAlignment="1">
      <alignment horizontal="left" vertical="center" wrapText="1"/>
    </xf>
    <xf numFmtId="170" fontId="86" fillId="0" borderId="56" xfId="358" applyFont="1" applyFill="1" applyBorder="1" applyAlignment="1">
      <alignment horizontal="center" vertical="top"/>
    </xf>
    <xf numFmtId="170" fontId="86" fillId="0" borderId="57" xfId="358" applyFont="1" applyFill="1" applyBorder="1" applyAlignment="1">
      <alignment horizontal="center" vertical="top"/>
    </xf>
    <xf numFmtId="170" fontId="86" fillId="0" borderId="58" xfId="358" applyFont="1" applyFill="1" applyBorder="1" applyAlignment="1">
      <alignment horizontal="center" vertical="top"/>
    </xf>
    <xf numFmtId="49" fontId="99" fillId="0" borderId="0" xfId="366" applyNumberFormat="1" applyFont="1" applyFill="1" applyAlignment="1">
      <alignment horizontal="center" vertical="center" wrapText="1"/>
    </xf>
    <xf numFmtId="170" fontId="90" fillId="0" borderId="0" xfId="366" applyFont="1" applyFill="1" applyBorder="1" applyAlignment="1" applyProtection="1">
      <alignment horizontal="center" vertical="top" wrapText="1"/>
    </xf>
    <xf numFmtId="170" fontId="105" fillId="0" borderId="0" xfId="358" applyFont="1" applyFill="1" applyAlignment="1">
      <alignment horizontal="center" vertical="top"/>
    </xf>
    <xf numFmtId="170" fontId="101" fillId="0" borderId="0" xfId="358" applyFont="1" applyFill="1" applyBorder="1" applyAlignment="1" applyProtection="1">
      <alignment horizontal="left" vertical="center"/>
    </xf>
    <xf numFmtId="170" fontId="102" fillId="0" borderId="0" xfId="358" applyFont="1" applyFill="1" applyBorder="1" applyAlignment="1" applyProtection="1">
      <alignment horizontal="left" vertical="center"/>
    </xf>
    <xf numFmtId="170" fontId="104" fillId="0" borderId="0" xfId="358" applyFont="1" applyFill="1" applyBorder="1" applyAlignment="1" applyProtection="1">
      <alignment horizontal="center" vertical="top" wrapText="1"/>
    </xf>
    <xf numFmtId="0" fontId="82" fillId="0" borderId="0" xfId="358" applyNumberFormat="1" applyFont="1" applyFill="1" applyBorder="1" applyAlignment="1" applyProtection="1">
      <alignment horizontal="left" vertical="center" wrapText="1"/>
    </xf>
    <xf numFmtId="170" fontId="5" fillId="0" borderId="0" xfId="358" applyFont="1" applyAlignment="1">
      <alignment horizontal="left" vertical="top" wrapText="1"/>
    </xf>
    <xf numFmtId="170" fontId="5" fillId="0" borderId="0" xfId="358" applyFont="1" applyAlignment="1">
      <alignment horizontal="left" vertical="top"/>
    </xf>
    <xf numFmtId="170" fontId="110" fillId="0" borderId="0" xfId="358" applyFont="1" applyAlignment="1">
      <alignment horizontal="center"/>
    </xf>
    <xf numFmtId="170" fontId="111" fillId="28" borderId="63" xfId="358" applyFont="1" applyFill="1" applyBorder="1" applyAlignment="1" applyProtection="1">
      <alignment horizontal="left" shrinkToFit="1"/>
      <protection hidden="1"/>
    </xf>
    <xf numFmtId="170" fontId="88" fillId="28" borderId="61" xfId="358" applyNumberFormat="1" applyFont="1" applyFill="1" applyBorder="1" applyAlignment="1" applyProtection="1">
      <alignment horizontal="left" vertical="top" wrapText="1" readingOrder="1"/>
      <protection hidden="1"/>
    </xf>
    <xf numFmtId="170" fontId="88" fillId="28" borderId="59" xfId="358" applyFont="1" applyFill="1" applyBorder="1" applyAlignment="1" applyProtection="1">
      <alignment horizontal="left" vertical="center" readingOrder="1"/>
      <protection hidden="1"/>
    </xf>
    <xf numFmtId="170" fontId="88" fillId="28" borderId="20" xfId="358" applyFont="1" applyFill="1" applyBorder="1" applyAlignment="1" applyProtection="1">
      <alignment horizontal="left" vertical="center" readingOrder="1"/>
      <protection hidden="1"/>
    </xf>
    <xf numFmtId="170" fontId="88" fillId="28" borderId="28" xfId="358" applyFont="1" applyFill="1" applyBorder="1" applyAlignment="1" applyProtection="1">
      <alignment horizontal="left" vertical="center" readingOrder="1"/>
      <protection hidden="1"/>
    </xf>
    <xf numFmtId="49" fontId="88" fillId="28" borderId="60" xfId="358" applyNumberFormat="1" applyFont="1" applyFill="1" applyBorder="1" applyAlignment="1" applyProtection="1">
      <alignment horizontal="left" vertical="center" readingOrder="1"/>
      <protection hidden="1"/>
    </xf>
    <xf numFmtId="170" fontId="88" fillId="28" borderId="30" xfId="358" applyNumberFormat="1" applyFont="1" applyFill="1" applyBorder="1" applyAlignment="1" applyProtection="1">
      <alignment horizontal="left" vertical="center" readingOrder="1"/>
      <protection hidden="1"/>
    </xf>
    <xf numFmtId="170" fontId="88" fillId="28" borderId="31" xfId="358" applyNumberFormat="1" applyFont="1" applyFill="1" applyBorder="1" applyAlignment="1" applyProtection="1">
      <alignment horizontal="left" vertical="center" readingOrder="1"/>
      <protection hidden="1"/>
    </xf>
    <xf numFmtId="170" fontId="88" fillId="28" borderId="60" xfId="358" applyNumberFormat="1" applyFont="1" applyFill="1" applyBorder="1" applyAlignment="1" applyProtection="1">
      <alignment horizontal="left" vertical="center" readingOrder="1"/>
      <protection hidden="1"/>
    </xf>
    <xf numFmtId="170" fontId="5" fillId="0" borderId="69" xfId="358" applyFont="1" applyFill="1" applyBorder="1" applyAlignment="1">
      <alignment horizontal="center"/>
    </xf>
    <xf numFmtId="170" fontId="5" fillId="0" borderId="77" xfId="358" applyFont="1" applyFill="1" applyBorder="1" applyAlignment="1">
      <alignment horizontal="center"/>
    </xf>
    <xf numFmtId="2" fontId="5" fillId="0" borderId="69" xfId="358" applyNumberFormat="1" applyFont="1" applyFill="1" applyBorder="1" applyAlignment="1">
      <alignment horizontal="center"/>
    </xf>
    <xf numFmtId="2" fontId="5" fillId="0" borderId="77" xfId="358" applyNumberFormat="1" applyFont="1" applyFill="1" applyBorder="1" applyAlignment="1">
      <alignment horizontal="center"/>
    </xf>
    <xf numFmtId="166" fontId="5" fillId="0" borderId="69" xfId="358" applyNumberFormat="1" applyFont="1" applyFill="1" applyBorder="1" applyAlignment="1">
      <alignment horizontal="center"/>
    </xf>
    <xf numFmtId="166" fontId="5" fillId="0" borderId="77" xfId="358" applyNumberFormat="1" applyFont="1" applyFill="1" applyBorder="1" applyAlignment="1">
      <alignment horizontal="center"/>
    </xf>
    <xf numFmtId="166" fontId="5" fillId="0" borderId="70" xfId="358" applyNumberFormat="1" applyFont="1" applyFill="1" applyBorder="1" applyAlignment="1">
      <alignment horizontal="center"/>
    </xf>
    <xf numFmtId="166" fontId="5" fillId="0" borderId="73" xfId="358" applyNumberFormat="1" applyFont="1" applyFill="1" applyBorder="1" applyAlignment="1">
      <alignment horizontal="center"/>
    </xf>
    <xf numFmtId="170" fontId="5" fillId="0" borderId="68" xfId="0" applyFont="1" applyFill="1" applyBorder="1" applyAlignment="1">
      <alignment horizontal="center"/>
    </xf>
    <xf numFmtId="2" fontId="5" fillId="0" borderId="68" xfId="0" applyNumberFormat="1" applyFont="1" applyFill="1" applyBorder="1" applyAlignment="1">
      <alignment horizontal="center"/>
    </xf>
    <xf numFmtId="166" fontId="5" fillId="0" borderId="68" xfId="0" applyNumberFormat="1" applyFont="1" applyFill="1" applyBorder="1" applyAlignment="1">
      <alignment horizontal="right"/>
    </xf>
    <xf numFmtId="166" fontId="5" fillId="0" borderId="76" xfId="0" applyNumberFormat="1" applyFont="1" applyFill="1" applyBorder="1" applyAlignment="1">
      <alignment horizontal="right"/>
    </xf>
    <xf numFmtId="2" fontId="5" fillId="0" borderId="69" xfId="358" applyNumberFormat="1" applyFont="1" applyFill="1" applyBorder="1" applyAlignment="1"/>
    <xf numFmtId="2" fontId="5" fillId="0" borderId="77" xfId="358" applyNumberFormat="1" applyFont="1" applyFill="1" applyBorder="1" applyAlignment="1"/>
    <xf numFmtId="170" fontId="90" fillId="0" borderId="0" xfId="366" applyFont="1" applyBorder="1" applyAlignment="1" applyProtection="1">
      <alignment horizontal="center" vertical="top" wrapText="1"/>
    </xf>
    <xf numFmtId="49" fontId="99" fillId="0" borderId="0" xfId="366" applyNumberFormat="1" applyFont="1" applyAlignment="1">
      <alignment horizontal="center" vertical="center" wrapText="1"/>
    </xf>
    <xf numFmtId="170" fontId="86" fillId="0" borderId="73" xfId="358" applyFont="1" applyFill="1" applyBorder="1" applyAlignment="1">
      <alignment horizontal="center" vertical="top"/>
    </xf>
    <xf numFmtId="170" fontId="86" fillId="0" borderId="74" xfId="358" applyFont="1" applyFill="1" applyBorder="1" applyAlignment="1">
      <alignment horizontal="center" vertical="top"/>
    </xf>
    <xf numFmtId="170" fontId="86" fillId="0" borderId="75" xfId="358" applyFont="1" applyFill="1" applyBorder="1" applyAlignment="1">
      <alignment horizontal="center" vertical="top"/>
    </xf>
    <xf numFmtId="174" fontId="74" fillId="30" borderId="65" xfId="358" applyNumberFormat="1" applyFont="1" applyFill="1" applyBorder="1" applyAlignment="1">
      <alignment horizontal="left" vertical="top"/>
    </xf>
    <xf numFmtId="170" fontId="5" fillId="30" borderId="66" xfId="358" applyFill="1" applyBorder="1" applyAlignment="1">
      <alignment horizontal="left" vertical="top"/>
    </xf>
    <xf numFmtId="174" fontId="85" fillId="0" borderId="65" xfId="358" applyNumberFormat="1" applyFont="1" applyBorder="1" applyAlignment="1">
      <alignment vertical="top" wrapText="1"/>
    </xf>
    <xf numFmtId="174" fontId="85" fillId="0" borderId="66" xfId="358" applyNumberFormat="1" applyFont="1" applyBorder="1" applyAlignment="1">
      <alignment vertical="top" wrapText="1"/>
    </xf>
    <xf numFmtId="174" fontId="85" fillId="0" borderId="72" xfId="358" applyNumberFormat="1" applyFont="1" applyBorder="1" applyAlignment="1">
      <alignment vertical="top" wrapText="1"/>
    </xf>
    <xf numFmtId="174" fontId="85" fillId="0" borderId="65" xfId="358" applyNumberFormat="1" applyFont="1" applyBorder="1" applyAlignment="1">
      <alignment vertical="top"/>
    </xf>
    <xf numFmtId="174" fontId="85" fillId="0" borderId="66" xfId="358" applyNumberFormat="1" applyFont="1" applyBorder="1" applyAlignment="1">
      <alignment vertical="top"/>
    </xf>
    <xf numFmtId="174" fontId="85" fillId="0" borderId="72" xfId="358" applyNumberFormat="1" applyFont="1" applyBorder="1" applyAlignment="1">
      <alignment vertical="top"/>
    </xf>
  </cellXfs>
  <cellStyles count="455">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20% - Colore 1" xfId="15"/>
    <cellStyle name="20% - Colore 2" xfId="16"/>
    <cellStyle name="20% - Colore 3" xfId="17"/>
    <cellStyle name="20% - Colore 4" xfId="18"/>
    <cellStyle name="20% - Colore 5" xfId="19"/>
    <cellStyle name="20% - Colore 6" xfId="20"/>
    <cellStyle name="20% - Isticanje1 2" xfId="21"/>
    <cellStyle name="20% - Isticanje2 2" xfId="22"/>
    <cellStyle name="20% - Isticanje3 2" xfId="23"/>
    <cellStyle name="20% - Isticanje4 2" xfId="24"/>
    <cellStyle name="20% - Isticanje5 2" xfId="25"/>
    <cellStyle name="20% - Isticanje6 2" xfId="26"/>
    <cellStyle name="40% - Accent1 2" xfId="27"/>
    <cellStyle name="40% - Accent1 3" xfId="28"/>
    <cellStyle name="40% - Accent2 2" xfId="29"/>
    <cellStyle name="40% - Accent2 3" xfId="30"/>
    <cellStyle name="40% - Accent3 2" xfId="31"/>
    <cellStyle name="40% - Accent3 3" xfId="32"/>
    <cellStyle name="40% - Accent4 2" xfId="33"/>
    <cellStyle name="40% - Accent4 3" xfId="34"/>
    <cellStyle name="40% - Accent5 2" xfId="35"/>
    <cellStyle name="40% - Accent5 3" xfId="36"/>
    <cellStyle name="40% - Accent6 2" xfId="37"/>
    <cellStyle name="40% - Accent6 3" xfId="38"/>
    <cellStyle name="40% - Colore 1" xfId="39"/>
    <cellStyle name="40% - Colore 2" xfId="40"/>
    <cellStyle name="40% - Colore 3" xfId="41"/>
    <cellStyle name="40% - Colore 4" xfId="42"/>
    <cellStyle name="40% - Colore 5" xfId="43"/>
    <cellStyle name="40% - Colore 6" xfId="44"/>
    <cellStyle name="40% - Isticanje1 2" xfId="45"/>
    <cellStyle name="40% - Isticanje2 2" xfId="46"/>
    <cellStyle name="40% - Isticanje3 2" xfId="47"/>
    <cellStyle name="40% - Isticanje4 2" xfId="48"/>
    <cellStyle name="40% - Isticanje5 2" xfId="49"/>
    <cellStyle name="40% - Isticanje6 2" xfId="50"/>
    <cellStyle name="40% - Naglasak1" xfId="51"/>
    <cellStyle name="40% - Naglasak1 2" xfId="52"/>
    <cellStyle name="60% - Accent1 2" xfId="53"/>
    <cellStyle name="60% - Accent2 2" xfId="54"/>
    <cellStyle name="60% - Accent3 2" xfId="55"/>
    <cellStyle name="60% - Accent4 2" xfId="56"/>
    <cellStyle name="60% - Accent5 2" xfId="57"/>
    <cellStyle name="60% - Accent6 2" xfId="58"/>
    <cellStyle name="60% - Colore 1" xfId="59"/>
    <cellStyle name="60% - Colore 2" xfId="60"/>
    <cellStyle name="60% - Colore 3" xfId="61"/>
    <cellStyle name="60% - Colore 4" xfId="62"/>
    <cellStyle name="60% - Colore 5" xfId="63"/>
    <cellStyle name="60% - Colore 6" xfId="64"/>
    <cellStyle name="60% - Isticanje1 2" xfId="65"/>
    <cellStyle name="60% - Isticanje2 2" xfId="66"/>
    <cellStyle name="60% - Isticanje3 2" xfId="67"/>
    <cellStyle name="60% - Isticanje4 2" xfId="68"/>
    <cellStyle name="60% - Isticanje5 2" xfId="69"/>
    <cellStyle name="60% - Isticanje6 2" xfId="70"/>
    <cellStyle name="A4 Small 210 x 297 mm 13 2" xfId="366"/>
    <cellStyle name="Accent1 2" xfId="71"/>
    <cellStyle name="Accent2 2" xfId="72"/>
    <cellStyle name="Accent3 2" xfId="73"/>
    <cellStyle name="Accent4 2" xfId="74"/>
    <cellStyle name="Accent5 2" xfId="75"/>
    <cellStyle name="Accent6 2" xfId="76"/>
    <cellStyle name="Bad 2" xfId="77"/>
    <cellStyle name="Bilješka 2" xfId="78"/>
    <cellStyle name="Bilješka 2 2" xfId="79"/>
    <cellStyle name="Bilješka 2_3.1.ViK Smještajni dio" xfId="80"/>
    <cellStyle name="Bilješka 3" xfId="81"/>
    <cellStyle name="Bilješka 4" xfId="82"/>
    <cellStyle name="Calcolo" xfId="83"/>
    <cellStyle name="Calculation 2" xfId="84"/>
    <cellStyle name="Cella collegata" xfId="85"/>
    <cellStyle name="Cella da controllare" xfId="86"/>
    <cellStyle name="Check Cell 2" xfId="87"/>
    <cellStyle name="Colore 1" xfId="88"/>
    <cellStyle name="Colore 2" xfId="89"/>
    <cellStyle name="Colore 3" xfId="90"/>
    <cellStyle name="Colore 4" xfId="91"/>
    <cellStyle name="Colore 5" xfId="92"/>
    <cellStyle name="Colore 6" xfId="93"/>
    <cellStyle name="Comma 10" xfId="94"/>
    <cellStyle name="Comma 10 2" xfId="95"/>
    <cellStyle name="Comma 10 3" xfId="375"/>
    <cellStyle name="Comma 11" xfId="96"/>
    <cellStyle name="Comma 11 2" xfId="376"/>
    <cellStyle name="Comma 12" xfId="377"/>
    <cellStyle name="Comma 13" xfId="378"/>
    <cellStyle name="Comma 14" xfId="379"/>
    <cellStyle name="Comma 15" xfId="380"/>
    <cellStyle name="Comma 16" xfId="381"/>
    <cellStyle name="Comma 17" xfId="382"/>
    <cellStyle name="Comma 18" xfId="383"/>
    <cellStyle name="Comma 19" xfId="384"/>
    <cellStyle name="Comma 2" xfId="97"/>
    <cellStyle name="Comma 2 2" xfId="98"/>
    <cellStyle name="Comma 2 2 2" xfId="99"/>
    <cellStyle name="Comma 2 2 3" xfId="100"/>
    <cellStyle name="Comma 2 2 3 2" xfId="101"/>
    <cellStyle name="Comma 2 2 4" xfId="102"/>
    <cellStyle name="Comma 2 3" xfId="103"/>
    <cellStyle name="Comma 2 3 2" xfId="104"/>
    <cellStyle name="Comma 2 4" xfId="105"/>
    <cellStyle name="Comma 2 5" xfId="106"/>
    <cellStyle name="Comma 2 6" xfId="107"/>
    <cellStyle name="Comma 2 7" xfId="363"/>
    <cellStyle name="Comma 2 8" xfId="385"/>
    <cellStyle name="Comma 2_1.2.3 Suteren" xfId="108"/>
    <cellStyle name="Comma 20" xfId="386"/>
    <cellStyle name="Comma 21" xfId="387"/>
    <cellStyle name="Comma 22" xfId="388"/>
    <cellStyle name="Comma 23" xfId="389"/>
    <cellStyle name="Comma 24" xfId="390"/>
    <cellStyle name="Comma 25" xfId="391"/>
    <cellStyle name="Comma 26" xfId="392"/>
    <cellStyle name="Comma 27" xfId="393"/>
    <cellStyle name="Comma 28" xfId="394"/>
    <cellStyle name="Comma 29" xfId="395"/>
    <cellStyle name="Comma 3" xfId="109"/>
    <cellStyle name="Comma 3 2" xfId="110"/>
    <cellStyle name="Comma 3 3" xfId="111"/>
    <cellStyle name="Comma 3 4" xfId="396"/>
    <cellStyle name="Comma 30" xfId="397"/>
    <cellStyle name="Comma 31" xfId="398"/>
    <cellStyle name="Comma 32" xfId="399"/>
    <cellStyle name="Comma 33" xfId="400"/>
    <cellStyle name="Comma 4" xfId="112"/>
    <cellStyle name="Comma 4 2" xfId="113"/>
    <cellStyle name="Comma 4 3" xfId="114"/>
    <cellStyle name="Comma 4 4" xfId="115"/>
    <cellStyle name="Comma 4 5" xfId="401"/>
    <cellStyle name="Comma 5" xfId="116"/>
    <cellStyle name="Comma 5 2" xfId="402"/>
    <cellStyle name="Comma 6" xfId="117"/>
    <cellStyle name="Comma 6 2" xfId="118"/>
    <cellStyle name="Comma 6 3" xfId="403"/>
    <cellStyle name="Comma 7" xfId="119"/>
    <cellStyle name="Comma 7 2" xfId="404"/>
    <cellStyle name="Comma 8" xfId="120"/>
    <cellStyle name="Comma 8 2" xfId="121"/>
    <cellStyle name="Comma 8 3" xfId="405"/>
    <cellStyle name="Comma 9" xfId="122"/>
    <cellStyle name="Comma 9 2" xfId="406"/>
    <cellStyle name="Currency 2" xfId="123"/>
    <cellStyle name="Currency 2 2" xfId="124"/>
    <cellStyle name="Currency 3" xfId="125"/>
    <cellStyle name="Default_Uvuceni" xfId="126"/>
    <cellStyle name="Dobro 2" xfId="127"/>
    <cellStyle name="Dobro 3" xfId="128"/>
    <cellStyle name="Euro" xfId="129"/>
    <cellStyle name="Euro 2" xfId="130"/>
    <cellStyle name="Excel Built-in Normal" xfId="131"/>
    <cellStyle name="Excel Built-in Normal 1" xfId="132"/>
    <cellStyle name="Explanatory Text 2" xfId="133"/>
    <cellStyle name="Good 2" xfId="134"/>
    <cellStyle name="Heading 1 2" xfId="135"/>
    <cellStyle name="Heading 2 2" xfId="136"/>
    <cellStyle name="Heading 3 2" xfId="137"/>
    <cellStyle name="Heading 4 2" xfId="138"/>
    <cellStyle name="Hyperlink 2" xfId="139"/>
    <cellStyle name="Input 2" xfId="140"/>
    <cellStyle name="Isticanje1 2" xfId="141"/>
    <cellStyle name="Isticanje2 2" xfId="142"/>
    <cellStyle name="Isticanje3 2" xfId="143"/>
    <cellStyle name="Isticanje4 2" xfId="144"/>
    <cellStyle name="Isticanje5 2" xfId="145"/>
    <cellStyle name="Isticanje6 2" xfId="146"/>
    <cellStyle name="Izlaz 2" xfId="147"/>
    <cellStyle name="Izlaz 3" xfId="148"/>
    <cellStyle name="Izračun 2" xfId="149"/>
    <cellStyle name="kolona A" xfId="150"/>
    <cellStyle name="kolona A 2" xfId="407"/>
    <cellStyle name="kolona B" xfId="151"/>
    <cellStyle name="kolona B 2" xfId="408"/>
    <cellStyle name="kolona C" xfId="152"/>
    <cellStyle name="kolona C 2" xfId="409"/>
    <cellStyle name="kolona D" xfId="153"/>
    <cellStyle name="kolona E" xfId="154"/>
    <cellStyle name="kolona E 2" xfId="410"/>
    <cellStyle name="kolona F" xfId="155"/>
    <cellStyle name="kolona G" xfId="156"/>
    <cellStyle name="kolona G 2" xfId="411"/>
    <cellStyle name="kolona H" xfId="157"/>
    <cellStyle name="Linked Cell 2" xfId="158"/>
    <cellStyle name="Loše 2" xfId="159"/>
    <cellStyle name="Naslov 1 2" xfId="160"/>
    <cellStyle name="Naslov 2 2" xfId="161"/>
    <cellStyle name="Naslov 3 2" xfId="162"/>
    <cellStyle name="Naslov 4 2" xfId="163"/>
    <cellStyle name="Naslov 5" xfId="164"/>
    <cellStyle name="Naslov 6" xfId="165"/>
    <cellStyle name="Neutral 2" xfId="166"/>
    <cellStyle name="Neutrale" xfId="167"/>
    <cellStyle name="Neutralno 2" xfId="168"/>
    <cellStyle name="Normal" xfId="0" builtinId="0"/>
    <cellStyle name="Normal 10" xfId="2"/>
    <cellStyle name="Normal 10 2" xfId="169"/>
    <cellStyle name="Normal 10 2 2" xfId="170"/>
    <cellStyle name="Normal 10 3" xfId="171"/>
    <cellStyle name="Normal 10 4" xfId="172"/>
    <cellStyle name="Normal 10 5" xfId="173"/>
    <cellStyle name="Normal 10 5 2" xfId="174"/>
    <cellStyle name="Normal 10 6" xfId="412"/>
    <cellStyle name="Normal 10_Ug troškovnik Apartmani_B1 Amarin_07.11.12." xfId="175"/>
    <cellStyle name="Normal 11" xfId="176"/>
    <cellStyle name="Normal 11 2" xfId="177"/>
    <cellStyle name="Normal 11 3" xfId="178"/>
    <cellStyle name="Normal 11 6" xfId="179"/>
    <cellStyle name="Normal 11_3.1.ViK Smještajni dio" xfId="180"/>
    <cellStyle name="Normal 12" xfId="181"/>
    <cellStyle name="Normal 12 2" xfId="182"/>
    <cellStyle name="Normal 12 3" xfId="183"/>
    <cellStyle name="Normal 12 4" xfId="184"/>
    <cellStyle name="Normal 12_3.1.ViK Smještajni dio" xfId="185"/>
    <cellStyle name="Normal 13" xfId="186"/>
    <cellStyle name="Normal 13 2" xfId="187"/>
    <cellStyle name="Normal 13 3" xfId="188"/>
    <cellStyle name="Normal 14" xfId="189"/>
    <cellStyle name="Normal 15" xfId="190"/>
    <cellStyle name="Normal 16" xfId="191"/>
    <cellStyle name="Normal 17" xfId="192"/>
    <cellStyle name="Normal 17 2" xfId="413"/>
    <cellStyle name="Normal 18" xfId="193"/>
    <cellStyle name="Normal 19" xfId="194"/>
    <cellStyle name="Normal 19 2" xfId="195"/>
    <cellStyle name="Normal 2" xfId="196"/>
    <cellStyle name="Normal 2 10 2" xfId="365"/>
    <cellStyle name="Normal 2 2" xfId="197"/>
    <cellStyle name="Normal 2 2 2" xfId="198"/>
    <cellStyle name="Normal 2 2 2 2" xfId="199"/>
    <cellStyle name="Normal 2 2 3" xfId="200"/>
    <cellStyle name="Normal 2 2 3 2" xfId="201"/>
    <cellStyle name="Normal 2 2 4" xfId="202"/>
    <cellStyle name="Normal 2 2 5" xfId="203"/>
    <cellStyle name="Normal 2 2 6" xfId="204"/>
    <cellStyle name="Normal 2 2_3.1.ViK Smještajni dio" xfId="205"/>
    <cellStyle name="Normal 2 3" xfId="206"/>
    <cellStyle name="Normal 2 3 2" xfId="207"/>
    <cellStyle name="Normal 2 3 2 2" xfId="208"/>
    <cellStyle name="Normal 2 4" xfId="209"/>
    <cellStyle name="Normal 2 5" xfId="210"/>
    <cellStyle name="Normal 2 5 2" xfId="211"/>
    <cellStyle name="Normal 2 5 3" xfId="212"/>
    <cellStyle name="Normal 2 5 4" xfId="213"/>
    <cellStyle name="Normal 2 5_Ug troškovnik Apartmani_B1 Amarin_07.11.12." xfId="214"/>
    <cellStyle name="Normal 2 6" xfId="215"/>
    <cellStyle name="Normal 2 6 2" xfId="216"/>
    <cellStyle name="Normal 2 7" xfId="414"/>
    <cellStyle name="Normal 2 8" xfId="454"/>
    <cellStyle name="Normal 2_1.2.1 Visoko prizemlje" xfId="217"/>
    <cellStyle name="Normal 20" xfId="218"/>
    <cellStyle name="Normal 21" xfId="219"/>
    <cellStyle name="Normal 21 14" xfId="220"/>
    <cellStyle name="Normal 22" xfId="221"/>
    <cellStyle name="Normal 22 2" xfId="222"/>
    <cellStyle name="Normal 23" xfId="223"/>
    <cellStyle name="Normal 24" xfId="224"/>
    <cellStyle name="Normal 25" xfId="225"/>
    <cellStyle name="Normal 26" xfId="226"/>
    <cellStyle name="Normal 27" xfId="227"/>
    <cellStyle name="Normal 28" xfId="228"/>
    <cellStyle name="Normal 29" xfId="229"/>
    <cellStyle name="Normal 3" xfId="230"/>
    <cellStyle name="Normal 3 2" xfId="231"/>
    <cellStyle name="Normal 3 2 2" xfId="371"/>
    <cellStyle name="Normal 3 2 3" xfId="416"/>
    <cellStyle name="Normal 3 3" xfId="232"/>
    <cellStyle name="Normal 3 4" xfId="233"/>
    <cellStyle name="Normal 3 5" xfId="415"/>
    <cellStyle name="Normal 3 9 4" xfId="234"/>
    <cellStyle name="Normal 3_1.2.3 Suteren" xfId="235"/>
    <cellStyle name="Normal 30" xfId="374"/>
    <cellStyle name="Normal 4" xfId="236"/>
    <cellStyle name="Normal 4 10" xfId="237"/>
    <cellStyle name="Normal 4 10 2" xfId="238"/>
    <cellStyle name="Normal 4 2" xfId="239"/>
    <cellStyle name="Normal 4 2 2" xfId="240"/>
    <cellStyle name="Normal 4 3" xfId="241"/>
    <cellStyle name="Normal 4 4" xfId="242"/>
    <cellStyle name="Normal 4 5" xfId="1"/>
    <cellStyle name="Normal 4 6" xfId="417"/>
    <cellStyle name="Normal 4 9" xfId="243"/>
    <cellStyle name="Normal 4_1.2.3 Suteren" xfId="244"/>
    <cellStyle name="Normal 42 18" xfId="245"/>
    <cellStyle name="Normal 42 18 2" xfId="246"/>
    <cellStyle name="Normal 5" xfId="247"/>
    <cellStyle name="Normal 5 35" xfId="248"/>
    <cellStyle name="Normal 5 35 2" xfId="249"/>
    <cellStyle name="Normal 5 47" xfId="250"/>
    <cellStyle name="Normal 5 47 2" xfId="251"/>
    <cellStyle name="Normal 5 58" xfId="252"/>
    <cellStyle name="Normal 5 58 2" xfId="253"/>
    <cellStyle name="Normal 5 66" xfId="254"/>
    <cellStyle name="Normal 5 66 2" xfId="255"/>
    <cellStyle name="Normal 55" xfId="256"/>
    <cellStyle name="Normal 57" xfId="257"/>
    <cellStyle name="Normal 58" xfId="258"/>
    <cellStyle name="Normal 59" xfId="259"/>
    <cellStyle name="Normal 6" xfId="260"/>
    <cellStyle name="Normal 6 2" xfId="261"/>
    <cellStyle name="Normal 6 2 2" xfId="262"/>
    <cellStyle name="Normal 65" xfId="263"/>
    <cellStyle name="Normal 7" xfId="264"/>
    <cellStyle name="Normal 7 2" xfId="357"/>
    <cellStyle name="Normal 7 2 2" xfId="265"/>
    <cellStyle name="Normal 7 2 2 2" xfId="266"/>
    <cellStyle name="Normal 8" xfId="267"/>
    <cellStyle name="Normal 87" xfId="268"/>
    <cellStyle name="Normal 88" xfId="269"/>
    <cellStyle name="Normal 89" xfId="270"/>
    <cellStyle name="Normal 9" xfId="271"/>
    <cellStyle name="Normal 90" xfId="272"/>
    <cellStyle name="Normal 91" xfId="273"/>
    <cellStyle name="Normal_KA-DOM" xfId="364"/>
    <cellStyle name="Normal_TROŠKOVNIK - KAM - ŽUTO" xfId="372"/>
    <cellStyle name="Normal1" xfId="274"/>
    <cellStyle name="Normal1 2" xfId="275"/>
    <cellStyle name="Normal1 3" xfId="418"/>
    <cellStyle name="Normal1_1.2.2 Nisko prizemlje" xfId="276"/>
    <cellStyle name="Normal3" xfId="277"/>
    <cellStyle name="Normale_Foglio1" xfId="278"/>
    <cellStyle name="Normalno 10" xfId="279"/>
    <cellStyle name="Normalno 11" xfId="280"/>
    <cellStyle name="Normalno 12" xfId="373"/>
    <cellStyle name="Normalno 15" xfId="281"/>
    <cellStyle name="Normalno 15 2" xfId="282"/>
    <cellStyle name="Normalno 2" xfId="283"/>
    <cellStyle name="Normalno 2 2" xfId="284"/>
    <cellStyle name="Normalno 2 2 2" xfId="358"/>
    <cellStyle name="Normalno 2 3" xfId="285"/>
    <cellStyle name="Normalno 2 4" xfId="286"/>
    <cellStyle name="Normalno 2 5" xfId="419"/>
    <cellStyle name="Normalno 2_3.1.ViK Smještajni dio" xfId="287"/>
    <cellStyle name="Normalno 3" xfId="288"/>
    <cellStyle name="Normalno 3 2" xfId="289"/>
    <cellStyle name="Normalno 4" xfId="290"/>
    <cellStyle name="Normalno 4 2" xfId="291"/>
    <cellStyle name="Normalno 4_3.1.ViK Smještajni dio" xfId="292"/>
    <cellStyle name="Normalno 5" xfId="293"/>
    <cellStyle name="Normalno 5 2" xfId="294"/>
    <cellStyle name="Normalno 5 2 2" xfId="295"/>
    <cellStyle name="Normalno 5 3" xfId="296"/>
    <cellStyle name="Normalno 5 4" xfId="359"/>
    <cellStyle name="Normalno 5_1.2.1 Visoko prizemlje" xfId="297"/>
    <cellStyle name="Normalno 6" xfId="298"/>
    <cellStyle name="Normalno 7" xfId="299"/>
    <cellStyle name="Normalno 8" xfId="300"/>
    <cellStyle name="Normalno 8 2" xfId="301"/>
    <cellStyle name="Normalno 8_3.1.ViK Smještajni dio" xfId="302"/>
    <cellStyle name="Normalno 9" xfId="303"/>
    <cellStyle name="Nota" xfId="304"/>
    <cellStyle name="Note 2" xfId="305"/>
    <cellStyle name="Obično 13" xfId="368"/>
    <cellStyle name="Obično 2" xfId="306"/>
    <cellStyle name="Obično 2 2" xfId="307"/>
    <cellStyle name="Obično 2 3" xfId="420"/>
    <cellStyle name="Obično 3" xfId="308"/>
    <cellStyle name="Obično 3 2" xfId="309"/>
    <cellStyle name="Obično 4" xfId="310"/>
    <cellStyle name="Obično 5" xfId="311"/>
    <cellStyle name="Obično 6" xfId="312"/>
    <cellStyle name="Obično 7" xfId="313"/>
    <cellStyle name="Obično 8" xfId="314"/>
    <cellStyle name="Obično_142_IZ_RASTER_2009_0921ii" xfId="315"/>
    <cellStyle name="Obično_ETD2009_997_Materada_TROSKO_TENDER_A 2" xfId="370"/>
    <cellStyle name="Obično_HALA SEREC" xfId="367"/>
    <cellStyle name="Obično_KauflandRI 2" xfId="361"/>
    <cellStyle name="Obično_TROSKOVNIK - trakoscan - tomek 04.05.2007." xfId="369"/>
    <cellStyle name="Obično_trošk danas A ok" xfId="360"/>
    <cellStyle name="Output 2" xfId="316"/>
    <cellStyle name="Percent 10" xfId="421"/>
    <cellStyle name="Percent 11" xfId="422"/>
    <cellStyle name="Percent 12" xfId="423"/>
    <cellStyle name="Percent 13" xfId="424"/>
    <cellStyle name="Percent 14" xfId="425"/>
    <cellStyle name="Percent 15" xfId="426"/>
    <cellStyle name="Percent 16" xfId="427"/>
    <cellStyle name="Percent 17" xfId="428"/>
    <cellStyle name="Percent 18" xfId="429"/>
    <cellStyle name="Percent 19" xfId="430"/>
    <cellStyle name="Percent 2" xfId="317"/>
    <cellStyle name="Percent 2 2" xfId="318"/>
    <cellStyle name="Percent 2 3" xfId="319"/>
    <cellStyle name="Percent 2_Ug troškovnik Apartmani_B1 Amarin_07.11.12." xfId="320"/>
    <cellStyle name="Percent 20" xfId="431"/>
    <cellStyle name="Percent 21" xfId="432"/>
    <cellStyle name="Percent 22" xfId="433"/>
    <cellStyle name="Percent 23" xfId="434"/>
    <cellStyle name="Percent 24" xfId="435"/>
    <cellStyle name="Percent 25" xfId="436"/>
    <cellStyle name="Percent 26" xfId="437"/>
    <cellStyle name="Percent 27" xfId="438"/>
    <cellStyle name="Percent 28" xfId="439"/>
    <cellStyle name="Percent 29" xfId="440"/>
    <cellStyle name="Percent 3" xfId="441"/>
    <cellStyle name="Percent 30" xfId="442"/>
    <cellStyle name="Percent 31" xfId="443"/>
    <cellStyle name="Percent 32" xfId="444"/>
    <cellStyle name="Percent 33" xfId="445"/>
    <cellStyle name="Percent 4" xfId="446"/>
    <cellStyle name="Percent 5" xfId="447"/>
    <cellStyle name="Percent 6" xfId="448"/>
    <cellStyle name="Percent 6 2" xfId="321"/>
    <cellStyle name="Percent 7" xfId="449"/>
    <cellStyle name="Percent 8" xfId="450"/>
    <cellStyle name="Percent 8 2" xfId="322"/>
    <cellStyle name="Percent 9" xfId="451"/>
    <cellStyle name="Postotak 2" xfId="323"/>
    <cellStyle name="Povezana ćelija 2" xfId="324"/>
    <cellStyle name="Provjera ćelije 2" xfId="325"/>
    <cellStyle name="Standard" xfId="326"/>
    <cellStyle name="Stil 1" xfId="327"/>
    <cellStyle name="Stil 1 2" xfId="328"/>
    <cellStyle name="Stil 1 3" xfId="329"/>
    <cellStyle name="Stil 1 4" xfId="452"/>
    <cellStyle name="Stile 1" xfId="330"/>
    <cellStyle name="Style 1" xfId="331"/>
    <cellStyle name="Style 1 2" xfId="332"/>
    <cellStyle name="Style 1 3" xfId="453"/>
    <cellStyle name="Tekst objašnjenja 2" xfId="333"/>
    <cellStyle name="Tekst upozorenja 2" xfId="334"/>
    <cellStyle name="Tekst upozorenja 3" xfId="335"/>
    <cellStyle name="Testo avviso" xfId="336"/>
    <cellStyle name="Testo descrittivo" xfId="337"/>
    <cellStyle name="Title 2" xfId="338"/>
    <cellStyle name="Titolo" xfId="339"/>
    <cellStyle name="Titolo 1" xfId="340"/>
    <cellStyle name="Titolo 2" xfId="341"/>
    <cellStyle name="Titolo 3" xfId="342"/>
    <cellStyle name="Titolo 4" xfId="343"/>
    <cellStyle name="Total 2" xfId="344"/>
    <cellStyle name="Totale" xfId="345"/>
    <cellStyle name="Ukupni zbroj 2" xfId="346"/>
    <cellStyle name="Unos 2" xfId="347"/>
    <cellStyle name="Valore non valido" xfId="348"/>
    <cellStyle name="Valore valido" xfId="349"/>
    <cellStyle name="Valuta 2" xfId="350"/>
    <cellStyle name="Warning Text 2" xfId="351"/>
    <cellStyle name="Zarez 2" xfId="352"/>
    <cellStyle name="Zarez 2 2" xfId="353"/>
    <cellStyle name="Zarez 2 2 2" xfId="362"/>
    <cellStyle name="Zarez 3" xfId="354"/>
    <cellStyle name="Zarez 4" xfId="355"/>
    <cellStyle name="Zarez 5" xfId="35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314325</xdr:colOff>
      <xdr:row>0</xdr:row>
      <xdr:rowOff>0</xdr:rowOff>
    </xdr:to>
    <xdr:pic>
      <xdr:nvPicPr>
        <xdr:cNvPr id="2" name="Picture 2">
          <a:extLst>
            <a:ext uri="{FF2B5EF4-FFF2-40B4-BE49-F238E27FC236}">
              <a16:creationId xmlns:a16="http://schemas.microsoft.com/office/drawing/2014/main" xmlns="" id="{00000000-0008-0000-0100-0000020000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28575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2" name="Line 1">
          <a:extLst>
            <a:ext uri="{FF2B5EF4-FFF2-40B4-BE49-F238E27FC236}">
              <a16:creationId xmlns:a16="http://schemas.microsoft.com/office/drawing/2014/main" xmlns="" id="{00000000-0008-0000-0200-000002000000}"/>
            </a:ext>
          </a:extLst>
        </xdr:cNvPr>
        <xdr:cNvSpPr>
          <a:spLocks noChangeShapeType="1"/>
        </xdr:cNvSpPr>
      </xdr:nvSpPr>
      <xdr:spPr bwMode="auto">
        <a:xfrm>
          <a:off x="838200" y="0"/>
          <a:ext cx="512445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590550</xdr:colOff>
      <xdr:row>0</xdr:row>
      <xdr:rowOff>0</xdr:rowOff>
    </xdr:to>
    <xdr:pic>
      <xdr:nvPicPr>
        <xdr:cNvPr id="3" name="Picture 2">
          <a:extLst>
            <a:ext uri="{FF2B5EF4-FFF2-40B4-BE49-F238E27FC236}">
              <a16:creationId xmlns:a16="http://schemas.microsoft.com/office/drawing/2014/main" xmlns="" id="{00000000-0008-0000-0200-0000030000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24765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159941</xdr:colOff>
      <xdr:row>29</xdr:row>
      <xdr:rowOff>153857</xdr:rowOff>
    </xdr:from>
    <xdr:ext cx="4606603" cy="1884493"/>
    <xdr:sp macro="" textlink="">
      <xdr:nvSpPr>
        <xdr:cNvPr id="6" name="TekstniOkvir 5">
          <a:extLst>
            <a:ext uri="{FF2B5EF4-FFF2-40B4-BE49-F238E27FC236}">
              <a16:creationId xmlns:a16="http://schemas.microsoft.com/office/drawing/2014/main" xmlns="" id="{00000000-0008-0000-0500-000006000000}"/>
            </a:ext>
          </a:extLst>
        </xdr:cNvPr>
        <xdr:cNvSpPr txBox="1"/>
      </xdr:nvSpPr>
      <xdr:spPr>
        <a:xfrm>
          <a:off x="455216" y="5468807"/>
          <a:ext cx="4606603" cy="188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defTabSz="720000">
            <a:spcBef>
              <a:spcPts val="300"/>
            </a:spcBef>
            <a:spcAft>
              <a:spcPts val="300"/>
            </a:spcAft>
            <a:tabLst>
              <a:tab pos="1260000" algn="l"/>
            </a:tabLst>
          </a:pPr>
          <a:r>
            <a:rPr lang="hr-HR" sz="1100" baseline="0">
              <a:latin typeface="Arial" panose="020B0604020202020204" pitchFamily="34" charset="0"/>
              <a:cs typeface="Arial" panose="020B0604020202020204" pitchFamily="34" charset="0"/>
            </a:rPr>
            <a:t>Građevina:	POSLOVNO-PROIZVODNA GRAĐEVINA</a:t>
          </a:r>
        </a:p>
        <a:p>
          <a:pPr algn="l" defTabSz="720000">
            <a:spcBef>
              <a:spcPts val="300"/>
            </a:spcBef>
            <a:spcAft>
              <a:spcPts val="300"/>
            </a:spcAft>
            <a:tabLst>
              <a:tab pos="1260000" algn="l"/>
            </a:tabLst>
          </a:pPr>
          <a:r>
            <a:rPr lang="hr-HR" sz="1100" baseline="0">
              <a:latin typeface="Arial" panose="020B0604020202020204" pitchFamily="34" charset="0"/>
              <a:cs typeface="Arial" panose="020B0604020202020204" pitchFamily="34" charset="0"/>
            </a:rPr>
            <a:t>Investitor:	MOBILISIS d.o.o.</a:t>
          </a:r>
        </a:p>
        <a:p>
          <a:pPr algn="l" defTabSz="720000">
            <a:spcBef>
              <a:spcPts val="300"/>
            </a:spcBef>
            <a:spcAft>
              <a:spcPts val="300"/>
            </a:spcAft>
          </a:pPr>
          <a:endParaRPr lang="hr-HR" sz="1100">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28575</xdr:colOff>
      <xdr:row>53</xdr:row>
      <xdr:rowOff>0</xdr:rowOff>
    </xdr:from>
    <xdr:to>
      <xdr:col>1</xdr:col>
      <xdr:colOff>676275</xdr:colOff>
      <xdr:row>53</xdr:row>
      <xdr:rowOff>0</xdr:rowOff>
    </xdr:to>
    <xdr:pic>
      <xdr:nvPicPr>
        <xdr:cNvPr id="2" name="Picture 28">
          <a:extLst>
            <a:ext uri="{FF2B5EF4-FFF2-40B4-BE49-F238E27FC236}">
              <a16:creationId xmlns:a16="http://schemas.microsoft.com/office/drawing/2014/main" xmlns="" id="{00000000-0008-0000-0600-000002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32385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5</xdr:row>
      <xdr:rowOff>0</xdr:rowOff>
    </xdr:from>
    <xdr:to>
      <xdr:col>0</xdr:col>
      <xdr:colOff>676275</xdr:colOff>
      <xdr:row>5</xdr:row>
      <xdr:rowOff>0</xdr:rowOff>
    </xdr:to>
    <xdr:pic>
      <xdr:nvPicPr>
        <xdr:cNvPr id="2" name="Picture 28">
          <a:extLst>
            <a:ext uri="{FF2B5EF4-FFF2-40B4-BE49-F238E27FC236}">
              <a16:creationId xmlns:a16="http://schemas.microsoft.com/office/drawing/2014/main" xmlns="" id="{00000000-0008-0000-0700-000002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80962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0</xdr:rowOff>
    </xdr:from>
    <xdr:to>
      <xdr:col>0</xdr:col>
      <xdr:colOff>647700</xdr:colOff>
      <xdr:row>1</xdr:row>
      <xdr:rowOff>0</xdr:rowOff>
    </xdr:to>
    <xdr:pic>
      <xdr:nvPicPr>
        <xdr:cNvPr id="2" name="Picture 28">
          <a:extLst>
            <a:ext uri="{FF2B5EF4-FFF2-40B4-BE49-F238E27FC236}">
              <a16:creationId xmlns:a16="http://schemas.microsoft.com/office/drawing/2014/main" xmlns="" id="{00000000-0008-0000-0800-000002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7905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1457</xdr:row>
      <xdr:rowOff>0</xdr:rowOff>
    </xdr:from>
    <xdr:to>
      <xdr:col>0</xdr:col>
      <xdr:colOff>676275</xdr:colOff>
      <xdr:row>1457</xdr:row>
      <xdr:rowOff>0</xdr:rowOff>
    </xdr:to>
    <xdr:pic>
      <xdr:nvPicPr>
        <xdr:cNvPr id="4" name="Picture 28">
          <a:extLst>
            <a:ext uri="{FF2B5EF4-FFF2-40B4-BE49-F238E27FC236}">
              <a16:creationId xmlns:a16="http://schemas.microsoft.com/office/drawing/2014/main" xmlns="" id="{00000000-0008-0000-0800-000004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1059180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1670</xdr:row>
      <xdr:rowOff>0</xdr:rowOff>
    </xdr:from>
    <xdr:to>
      <xdr:col>0</xdr:col>
      <xdr:colOff>676275</xdr:colOff>
      <xdr:row>1670</xdr:row>
      <xdr:rowOff>0</xdr:rowOff>
    </xdr:to>
    <xdr:pic>
      <xdr:nvPicPr>
        <xdr:cNvPr id="6" name="Picture 28">
          <a:extLst>
            <a:ext uri="{FF2B5EF4-FFF2-40B4-BE49-F238E27FC236}">
              <a16:creationId xmlns:a16="http://schemas.microsoft.com/office/drawing/2014/main" xmlns="" id="{00000000-0008-0000-0800-000006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203358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51"/>
  <sheetViews>
    <sheetView view="pageBreakPreview" topLeftCell="A13" zoomScale="85" zoomScaleNormal="100" zoomScaleSheetLayoutView="85" workbookViewId="0">
      <selection activeCell="A40" sqref="A40:F40"/>
    </sheetView>
  </sheetViews>
  <sheetFormatPr defaultColWidth="9.140625" defaultRowHeight="12.75"/>
  <cols>
    <col min="1" max="1" width="10.5703125" style="40" customWidth="1"/>
    <col min="2" max="2" width="40.7109375" style="40" customWidth="1"/>
    <col min="3" max="3" width="5.7109375" style="40" customWidth="1"/>
    <col min="4" max="4" width="8.140625" style="40" customWidth="1"/>
    <col min="5" max="5" width="5.5703125" style="40" customWidth="1"/>
    <col min="6" max="6" width="23.42578125" style="40" customWidth="1"/>
    <col min="7" max="16384" width="9.140625" style="1"/>
  </cols>
  <sheetData>
    <row r="9" spans="1:6">
      <c r="A9" s="1511"/>
      <c r="B9" s="1511"/>
      <c r="C9" s="1511"/>
      <c r="D9" s="1511"/>
      <c r="E9" s="1511"/>
      <c r="F9" s="1511"/>
    </row>
    <row r="10" spans="1:6">
      <c r="A10" s="1511"/>
      <c r="B10" s="1511"/>
      <c r="C10" s="1511"/>
      <c r="D10" s="1511"/>
      <c r="E10" s="1511"/>
      <c r="F10" s="1511"/>
    </row>
    <row r="11" spans="1:6">
      <c r="A11" s="1511"/>
      <c r="B11" s="1511"/>
      <c r="C11" s="1511"/>
      <c r="D11" s="1511"/>
      <c r="E11" s="1511"/>
      <c r="F11" s="1511"/>
    </row>
    <row r="12" spans="1:6">
      <c r="A12" s="1511"/>
      <c r="B12" s="1511"/>
      <c r="C12" s="1511"/>
      <c r="D12" s="1511"/>
      <c r="E12" s="1511"/>
      <c r="F12" s="1511"/>
    </row>
    <row r="13" spans="1:6">
      <c r="A13" s="1511"/>
      <c r="B13" s="1511"/>
      <c r="C13" s="1511"/>
      <c r="D13" s="1511"/>
      <c r="E13" s="1511"/>
      <c r="F13" s="1511"/>
    </row>
    <row r="14" spans="1:6">
      <c r="A14" s="1511"/>
      <c r="B14" s="1511"/>
      <c r="C14" s="1511"/>
      <c r="D14" s="1511"/>
      <c r="E14" s="1511"/>
      <c r="F14" s="1511"/>
    </row>
    <row r="15" spans="1:6">
      <c r="A15" s="1511"/>
      <c r="B15" s="1511"/>
      <c r="C15" s="1511"/>
      <c r="D15" s="1511"/>
      <c r="E15" s="1511"/>
      <c r="F15" s="1511"/>
    </row>
    <row r="16" spans="1:6" ht="15.75" customHeight="1">
      <c r="A16" s="1511"/>
      <c r="B16" s="1511"/>
      <c r="C16" s="1511"/>
      <c r="D16" s="1511"/>
      <c r="E16" s="1511"/>
      <c r="F16" s="1511"/>
    </row>
    <row r="17" spans="1:6">
      <c r="A17" s="1511"/>
      <c r="B17" s="1511"/>
      <c r="C17" s="1511"/>
      <c r="D17" s="1511"/>
      <c r="E17" s="1511"/>
      <c r="F17" s="1511"/>
    </row>
    <row r="18" spans="1:6" ht="15.75">
      <c r="A18" s="2"/>
      <c r="B18" s="3"/>
      <c r="C18" s="4"/>
      <c r="D18" s="4"/>
      <c r="E18" s="4"/>
      <c r="F18" s="2"/>
    </row>
    <row r="19" spans="1:6" ht="15.75">
      <c r="A19" s="4"/>
      <c r="B19" s="4"/>
      <c r="C19" s="4"/>
      <c r="D19" s="4"/>
      <c r="E19" s="4"/>
      <c r="F19" s="2"/>
    </row>
    <row r="20" spans="1:6" ht="26.25">
      <c r="A20" s="45" t="s">
        <v>0</v>
      </c>
      <c r="B20" s="4"/>
      <c r="C20" s="5"/>
      <c r="D20" s="6"/>
      <c r="E20" s="7"/>
      <c r="F20" s="8"/>
    </row>
    <row r="21" spans="1:6" ht="18.75">
      <c r="A21" s="9"/>
      <c r="B21" s="10"/>
      <c r="C21" s="5"/>
      <c r="D21" s="6"/>
      <c r="E21" s="7"/>
      <c r="F21" s="8"/>
    </row>
    <row r="22" spans="1:6" ht="15.75">
      <c r="A22" s="11"/>
      <c r="B22" s="12"/>
      <c r="C22" s="5"/>
      <c r="D22" s="6"/>
      <c r="E22" s="7"/>
      <c r="F22" s="8"/>
    </row>
    <row r="23" spans="1:6" ht="18.75">
      <c r="A23" s="13" t="s">
        <v>1</v>
      </c>
      <c r="B23" s="14" t="s">
        <v>2498</v>
      </c>
      <c r="C23" s="15"/>
      <c r="D23" s="16"/>
      <c r="E23" s="17"/>
      <c r="F23" s="18">
        <f>'G-O radovi'!F60:F60</f>
        <v>0</v>
      </c>
    </row>
    <row r="24" spans="1:6" ht="18.75">
      <c r="A24" s="13"/>
      <c r="B24" s="14"/>
      <c r="C24" s="15"/>
      <c r="D24" s="16"/>
      <c r="E24" s="17"/>
      <c r="F24" s="19"/>
    </row>
    <row r="25" spans="1:6" ht="18.75">
      <c r="A25" s="13" t="s">
        <v>2</v>
      </c>
      <c r="B25" s="14" t="s">
        <v>6</v>
      </c>
      <c r="C25" s="15"/>
      <c r="D25" s="16"/>
      <c r="E25" s="17"/>
      <c r="F25" s="18">
        <f>ViK!F533</f>
        <v>0</v>
      </c>
    </row>
    <row r="26" spans="1:6" ht="18.75">
      <c r="A26" s="13"/>
      <c r="B26" s="14"/>
      <c r="C26" s="15"/>
      <c r="D26" s="16"/>
      <c r="E26" s="17"/>
      <c r="F26" s="18"/>
    </row>
    <row r="27" spans="1:6" ht="18.75">
      <c r="A27" s="25" t="s">
        <v>3</v>
      </c>
      <c r="B27" s="21" t="s">
        <v>2497</v>
      </c>
      <c r="C27" s="22"/>
      <c r="D27" s="16"/>
      <c r="E27" s="23"/>
      <c r="F27" s="26">
        <f>'Zemljani+Okoliš'!G177</f>
        <v>0</v>
      </c>
    </row>
    <row r="28" spans="1:6" ht="18.75">
      <c r="A28" s="20"/>
      <c r="B28" s="21"/>
      <c r="C28" s="22"/>
      <c r="D28" s="16"/>
      <c r="E28" s="23"/>
      <c r="F28" s="24"/>
    </row>
    <row r="29" spans="1:6" ht="18.75">
      <c r="A29" s="30" t="s">
        <v>4</v>
      </c>
      <c r="B29" s="21" t="s">
        <v>7</v>
      </c>
      <c r="C29" s="22"/>
      <c r="D29" s="16"/>
      <c r="E29" s="23"/>
      <c r="F29" s="26">
        <f>'ELE - rekap'!F36</f>
        <v>0</v>
      </c>
    </row>
    <row r="30" spans="1:6" ht="18.75">
      <c r="A30" s="25"/>
      <c r="B30" s="27"/>
      <c r="C30" s="28"/>
      <c r="D30" s="23"/>
      <c r="E30" s="23"/>
      <c r="F30" s="29"/>
    </row>
    <row r="31" spans="1:6" ht="18.75">
      <c r="A31" s="30" t="s">
        <v>8</v>
      </c>
      <c r="B31" s="21" t="s">
        <v>2499</v>
      </c>
      <c r="C31" s="31"/>
      <c r="D31" s="17"/>
      <c r="E31" s="17"/>
      <c r="F31" s="18">
        <f>STROJARSTVO!F442</f>
        <v>0</v>
      </c>
    </row>
    <row r="32" spans="1:6" ht="18.75">
      <c r="A32" s="30"/>
      <c r="B32" s="27"/>
      <c r="C32" s="31"/>
      <c r="D32" s="17"/>
      <c r="E32" s="17"/>
      <c r="F32" s="18"/>
    </row>
    <row r="33" spans="1:6" ht="18.75">
      <c r="A33" s="30" t="s">
        <v>9</v>
      </c>
      <c r="B33" s="14" t="s">
        <v>10</v>
      </c>
      <c r="C33" s="31"/>
      <c r="D33" s="17"/>
      <c r="E33" s="17"/>
      <c r="F33" s="18">
        <f>PLIN!F109</f>
        <v>0</v>
      </c>
    </row>
    <row r="34" spans="1:6" ht="18.75" hidden="1" customHeight="1">
      <c r="A34" s="30"/>
      <c r="B34" s="14"/>
      <c r="C34" s="31"/>
      <c r="D34" s="17"/>
      <c r="E34" s="17"/>
      <c r="F34" s="18"/>
    </row>
    <row r="35" spans="1:6" ht="18.75" hidden="1">
      <c r="A35" s="30"/>
      <c r="B35" s="14"/>
      <c r="C35" s="31"/>
      <c r="D35" s="17"/>
      <c r="E35" s="17"/>
      <c r="F35" s="18"/>
    </row>
    <row r="36" spans="1:6" ht="18.75" hidden="1">
      <c r="A36" s="30"/>
      <c r="B36" s="14"/>
      <c r="C36" s="31"/>
      <c r="D36" s="17"/>
      <c r="E36" s="17"/>
      <c r="F36" s="18"/>
    </row>
    <row r="37" spans="1:6" ht="18.75" hidden="1">
      <c r="A37" s="30"/>
      <c r="B37" s="14"/>
      <c r="C37" s="33"/>
      <c r="D37" s="7"/>
      <c r="E37" s="7"/>
      <c r="F37" s="18"/>
    </row>
    <row r="38" spans="1:6" ht="18.75">
      <c r="A38" s="32"/>
      <c r="B38" s="34"/>
      <c r="C38" s="33"/>
      <c r="D38" s="7"/>
      <c r="E38" s="7"/>
      <c r="F38" s="19"/>
    </row>
    <row r="39" spans="1:6" s="35" customFormat="1" ht="21">
      <c r="A39" s="43"/>
      <c r="B39" s="1512" t="s">
        <v>5</v>
      </c>
      <c r="C39" s="1512"/>
      <c r="D39" s="1512"/>
      <c r="E39" s="44"/>
      <c r="F39" s="46">
        <f>SUM(F22:F37)</f>
        <v>0</v>
      </c>
    </row>
    <row r="40" spans="1:6" s="36" customFormat="1" ht="39" customHeight="1">
      <c r="A40" s="1513" t="s">
        <v>2496</v>
      </c>
      <c r="B40" s="1513"/>
      <c r="C40" s="1513"/>
      <c r="D40" s="1513"/>
      <c r="E40" s="1513"/>
      <c r="F40" s="1513"/>
    </row>
    <row r="41" spans="1:6" ht="15.75">
      <c r="A41" s="37"/>
      <c r="B41" s="4"/>
      <c r="C41" s="38"/>
      <c r="D41" s="4"/>
      <c r="E41" s="39"/>
      <c r="F41" s="2"/>
    </row>
    <row r="42" spans="1:6" s="918" customFormat="1" ht="15.75">
      <c r="A42" s="915"/>
      <c r="B42" s="915"/>
      <c r="C42" s="915"/>
      <c r="D42" s="915"/>
      <c r="E42" s="916"/>
      <c r="F42" s="917"/>
    </row>
    <row r="43" spans="1:6" s="918" customFormat="1" ht="15.75">
      <c r="A43" s="915"/>
      <c r="B43" s="915"/>
      <c r="C43" s="915"/>
      <c r="D43" s="915"/>
      <c r="E43" s="916"/>
      <c r="F43" s="917"/>
    </row>
    <row r="44" spans="1:6" s="918" customFormat="1" ht="15.75">
      <c r="A44" s="919"/>
      <c r="B44" s="920"/>
      <c r="C44" s="915"/>
      <c r="D44" s="920"/>
      <c r="E44" s="916"/>
      <c r="F44" s="921"/>
    </row>
    <row r="45" spans="1:6" ht="15.75">
      <c r="A45" s="41"/>
      <c r="B45" s="4"/>
      <c r="C45" s="38"/>
      <c r="E45" s="47"/>
      <c r="F45" s="2"/>
    </row>
    <row r="46" spans="1:6" ht="15.75">
      <c r="A46" s="41"/>
      <c r="B46" s="4"/>
      <c r="C46" s="38"/>
      <c r="E46" s="47"/>
      <c r="F46" s="2"/>
    </row>
    <row r="47" spans="1:6" ht="15.75">
      <c r="A47" s="42"/>
      <c r="B47" s="4"/>
      <c r="C47" s="38"/>
      <c r="D47" s="4"/>
      <c r="E47" s="39"/>
      <c r="F47" s="2"/>
    </row>
    <row r="48" spans="1:6" ht="15.75">
      <c r="A48" s="37"/>
      <c r="B48" s="4"/>
      <c r="C48" s="38"/>
      <c r="D48" s="4"/>
      <c r="E48" s="39"/>
      <c r="F48" s="2"/>
    </row>
    <row r="49" spans="1:6" ht="15.75">
      <c r="A49" s="37"/>
      <c r="B49" s="4"/>
      <c r="C49" s="38"/>
      <c r="D49" s="4"/>
      <c r="E49" s="39"/>
      <c r="F49" s="2"/>
    </row>
    <row r="50" spans="1:6" ht="15.75">
      <c r="A50" s="37"/>
      <c r="B50" s="4"/>
      <c r="C50" s="38"/>
      <c r="D50" s="4"/>
      <c r="E50" s="39"/>
      <c r="F50" s="2"/>
    </row>
    <row r="51" spans="1:6" ht="15.75">
      <c r="A51" s="37"/>
      <c r="B51" s="4"/>
      <c r="C51" s="38"/>
      <c r="D51" s="4"/>
      <c r="E51" s="39"/>
      <c r="F51" s="2"/>
    </row>
  </sheetData>
  <mergeCells count="3">
    <mergeCell ref="A9:F17"/>
    <mergeCell ref="B39:D39"/>
    <mergeCell ref="A40:F40"/>
  </mergeCells>
  <pageMargins left="0.7" right="0.7" top="0.2"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52"/>
  <sheetViews>
    <sheetView showZeros="0" tabSelected="1" view="pageBreakPreview" topLeftCell="A403" zoomScaleNormal="100" zoomScaleSheetLayoutView="100" zoomScalePageLayoutView="70" workbookViewId="0">
      <selection activeCell="L425" sqref="L425"/>
    </sheetView>
  </sheetViews>
  <sheetFormatPr defaultColWidth="9.140625" defaultRowHeight="12.75"/>
  <cols>
    <col min="1" max="1" width="4.5703125" style="553" customWidth="1"/>
    <col min="2" max="2" width="50" style="552" customWidth="1"/>
    <col min="3" max="3" width="5.5703125" style="551" customWidth="1"/>
    <col min="4" max="4" width="8" style="1017" customWidth="1"/>
    <col min="5" max="5" width="10.7109375" style="458" customWidth="1"/>
    <col min="6" max="6" width="15.42578125" style="458" bestFit="1" customWidth="1"/>
    <col min="7" max="16384" width="9.140625" style="255"/>
  </cols>
  <sheetData>
    <row r="1" spans="1:6" s="158" customFormat="1" ht="42" customHeight="1">
      <c r="A1" s="728"/>
      <c r="B1" s="1642"/>
      <c r="C1" s="1643"/>
      <c r="D1" s="1643"/>
      <c r="E1" s="1643"/>
      <c r="F1" s="1644"/>
    </row>
    <row r="2" spans="1:6" s="161" customFormat="1" ht="12" customHeight="1">
      <c r="A2" s="727" t="s">
        <v>1328</v>
      </c>
      <c r="B2" s="726"/>
      <c r="C2" s="725" t="s">
        <v>1329</v>
      </c>
      <c r="D2" s="1014"/>
      <c r="E2" s="724" t="s">
        <v>1330</v>
      </c>
      <c r="F2" s="723" t="s">
        <v>2964</v>
      </c>
    </row>
    <row r="3" spans="1:6" s="161" customFormat="1" ht="12" customHeight="1">
      <c r="A3" s="722" t="s">
        <v>1331</v>
      </c>
      <c r="B3" s="721" t="s">
        <v>1332</v>
      </c>
      <c r="C3" s="720" t="s">
        <v>1333</v>
      </c>
      <c r="D3" s="1015" t="s">
        <v>1334</v>
      </c>
      <c r="E3" s="719" t="s">
        <v>2962</v>
      </c>
      <c r="F3" s="718" t="s">
        <v>2963</v>
      </c>
    </row>
    <row r="4" spans="1:6" s="161" customFormat="1" ht="12" customHeight="1">
      <c r="A4" s="717"/>
      <c r="B4" s="716"/>
      <c r="C4" s="715"/>
      <c r="D4" s="1016"/>
      <c r="E4" s="714"/>
      <c r="F4" s="713"/>
    </row>
    <row r="5" spans="1:6" s="161" customFormat="1" ht="14.25" customHeight="1">
      <c r="A5" s="712"/>
      <c r="B5" s="711" t="s">
        <v>1335</v>
      </c>
      <c r="C5" s="294"/>
      <c r="D5" s="1017"/>
      <c r="E5" s="458"/>
      <c r="F5" s="458"/>
    </row>
    <row r="6" spans="1:6" s="169" customFormat="1" ht="79.5" customHeight="1">
      <c r="A6" s="710"/>
      <c r="B6" s="708" t="s">
        <v>2454</v>
      </c>
      <c r="C6" s="230"/>
      <c r="D6" s="1018"/>
      <c r="E6" s="312"/>
      <c r="F6" s="458"/>
    </row>
    <row r="7" spans="1:6" s="173" customFormat="1" ht="38.25">
      <c r="A7" s="585"/>
      <c r="B7" s="708" t="s">
        <v>1337</v>
      </c>
      <c r="C7" s="583"/>
      <c r="D7" s="1008"/>
      <c r="E7" s="582"/>
      <c r="F7" s="582"/>
    </row>
    <row r="8" spans="1:6" s="173" customFormat="1" ht="38.25">
      <c r="A8" s="585"/>
      <c r="B8" s="708" t="s">
        <v>1338</v>
      </c>
      <c r="C8" s="583"/>
      <c r="D8" s="1008"/>
      <c r="E8" s="582"/>
      <c r="F8" s="582"/>
    </row>
    <row r="9" spans="1:6" s="173" customFormat="1" ht="25.5">
      <c r="A9" s="585"/>
      <c r="B9" s="708" t="s">
        <v>1339</v>
      </c>
      <c r="C9" s="583"/>
      <c r="D9" s="1008"/>
      <c r="E9" s="582"/>
      <c r="F9" s="582"/>
    </row>
    <row r="10" spans="1:6" s="173" customFormat="1" ht="25.5">
      <c r="A10" s="585"/>
      <c r="B10" s="708" t="s">
        <v>1340</v>
      </c>
      <c r="C10" s="583"/>
      <c r="D10" s="1008"/>
      <c r="E10" s="582"/>
      <c r="F10" s="582"/>
    </row>
    <row r="11" spans="1:6" s="173" customFormat="1" ht="51">
      <c r="A11" s="585"/>
      <c r="B11" s="709" t="s">
        <v>2453</v>
      </c>
      <c r="C11" s="583"/>
      <c r="D11" s="1008"/>
      <c r="E11" s="582"/>
      <c r="F11" s="582"/>
    </row>
    <row r="12" spans="1:6" s="173" customFormat="1" ht="76.5">
      <c r="A12" s="585"/>
      <c r="B12" s="709" t="s">
        <v>1341</v>
      </c>
      <c r="C12" s="583"/>
      <c r="D12" s="1008"/>
      <c r="E12" s="582"/>
      <c r="F12" s="582"/>
    </row>
    <row r="13" spans="1:6" s="173" customFormat="1" ht="38.25">
      <c r="A13" s="585"/>
      <c r="B13" s="708" t="s">
        <v>1342</v>
      </c>
      <c r="C13" s="583"/>
      <c r="D13" s="1008"/>
      <c r="E13" s="582"/>
      <c r="F13" s="582"/>
    </row>
    <row r="14" spans="1:6" s="173" customFormat="1" ht="56.25" customHeight="1">
      <c r="A14" s="585"/>
      <c r="B14" s="708" t="s">
        <v>2452</v>
      </c>
      <c r="C14" s="583"/>
      <c r="D14" s="1008"/>
      <c r="E14" s="582"/>
      <c r="F14" s="582"/>
    </row>
    <row r="15" spans="1:6" s="173" customFormat="1" ht="56.25" customHeight="1">
      <c r="A15" s="585"/>
      <c r="B15" s="708" t="s">
        <v>2825</v>
      </c>
      <c r="C15" s="583"/>
      <c r="D15" s="1008"/>
      <c r="E15" s="582"/>
      <c r="F15" s="582"/>
    </row>
    <row r="16" spans="1:6" s="173" customFormat="1" ht="56.25" customHeight="1">
      <c r="A16" s="585"/>
      <c r="B16" s="708" t="s">
        <v>2821</v>
      </c>
      <c r="C16" s="583"/>
      <c r="D16" s="1008"/>
      <c r="E16" s="582"/>
      <c r="F16" s="582"/>
    </row>
    <row r="17" spans="1:7" s="173" customFormat="1">
      <c r="A17" s="585"/>
      <c r="B17" s="708"/>
      <c r="C17" s="583"/>
      <c r="D17" s="1008"/>
      <c r="E17" s="582"/>
      <c r="F17" s="582"/>
    </row>
    <row r="18" spans="1:7" s="169" customFormat="1" ht="12" customHeight="1">
      <c r="A18" s="596"/>
      <c r="B18" s="175"/>
      <c r="C18" s="629"/>
      <c r="D18" s="1019"/>
      <c r="E18" s="582"/>
      <c r="F18" s="582"/>
    </row>
    <row r="19" spans="1:7" s="177" customFormat="1" ht="15.75">
      <c r="A19" s="581" t="s">
        <v>1377</v>
      </c>
      <c r="B19" s="580" t="s">
        <v>2231</v>
      </c>
      <c r="C19" s="579"/>
      <c r="D19" s="1020"/>
      <c r="E19" s="578"/>
      <c r="F19" s="577"/>
    </row>
    <row r="20" spans="1:7" s="173" customFormat="1" ht="15.75">
      <c r="A20" s="585"/>
      <c r="B20" s="584"/>
      <c r="C20" s="583"/>
      <c r="D20" s="1008"/>
      <c r="E20" s="582"/>
      <c r="F20" s="582"/>
    </row>
    <row r="21" spans="1:7" s="204" customFormat="1" ht="25.5">
      <c r="A21" s="248">
        <v>1</v>
      </c>
      <c r="B21" s="210" t="s">
        <v>2900</v>
      </c>
      <c r="C21" s="202"/>
      <c r="D21" s="993"/>
      <c r="E21" s="203"/>
      <c r="F21" s="211"/>
      <c r="G21" s="214"/>
    </row>
    <row r="22" spans="1:7" s="204" customFormat="1" ht="76.5">
      <c r="A22" s="209"/>
      <c r="B22" s="210" t="s">
        <v>2901</v>
      </c>
      <c r="C22" s="202"/>
      <c r="D22" s="993"/>
      <c r="E22" s="203"/>
      <c r="F22" s="211"/>
      <c r="G22" s="214"/>
    </row>
    <row r="23" spans="1:7" s="204" customFormat="1" ht="165" customHeight="1">
      <c r="A23" s="209"/>
      <c r="B23" s="210" t="s">
        <v>2451</v>
      </c>
      <c r="C23" s="202"/>
      <c r="D23" s="993"/>
      <c r="E23" s="203"/>
      <c r="F23" s="211"/>
      <c r="G23" s="214"/>
    </row>
    <row r="24" spans="1:7" s="204" customFormat="1" ht="178.5">
      <c r="A24" s="209"/>
      <c r="B24" s="210" t="s">
        <v>2450</v>
      </c>
      <c r="C24" s="202"/>
      <c r="D24" s="993"/>
      <c r="E24" s="203"/>
      <c r="F24" s="211"/>
      <c r="G24" s="214"/>
    </row>
    <row r="25" spans="1:7" s="204" customFormat="1" ht="81" customHeight="1">
      <c r="A25" s="209"/>
      <c r="B25" s="210" t="s">
        <v>2449</v>
      </c>
      <c r="C25" s="202"/>
      <c r="D25" s="993"/>
      <c r="E25" s="203"/>
      <c r="F25" s="211"/>
      <c r="G25" s="214"/>
    </row>
    <row r="26" spans="1:7" s="204" customFormat="1" ht="38.25" customHeight="1">
      <c r="A26" s="209"/>
      <c r="B26" s="210" t="s">
        <v>2902</v>
      </c>
      <c r="C26" s="202"/>
      <c r="D26" s="993"/>
      <c r="E26" s="203"/>
      <c r="F26" s="211"/>
      <c r="G26" s="214"/>
    </row>
    <row r="27" spans="1:7" s="204" customFormat="1">
      <c r="A27" s="604"/>
      <c r="B27" s="377"/>
      <c r="C27" s="674" t="s">
        <v>1346</v>
      </c>
      <c r="D27" s="1012">
        <v>1</v>
      </c>
      <c r="E27" s="609"/>
      <c r="F27" s="211">
        <f>D27*E27</f>
        <v>0</v>
      </c>
    </row>
    <row r="28" spans="1:7" s="204" customFormat="1">
      <c r="A28" s="606"/>
      <c r="B28" s="707"/>
      <c r="C28" s="699"/>
      <c r="D28" s="1027"/>
      <c r="E28" s="609"/>
      <c r="F28" s="211"/>
    </row>
    <row r="29" spans="1:7" s="204" customFormat="1" ht="25.5">
      <c r="A29" s="248">
        <v>2</v>
      </c>
      <c r="B29" s="628" t="s">
        <v>2448</v>
      </c>
      <c r="C29" s="674"/>
      <c r="D29" s="1012"/>
      <c r="E29" s="609"/>
      <c r="F29" s="211"/>
    </row>
    <row r="30" spans="1:7" s="204" customFormat="1" ht="51">
      <c r="A30" s="604"/>
      <c r="B30" s="626" t="s">
        <v>2447</v>
      </c>
      <c r="C30" s="674"/>
      <c r="D30" s="1012"/>
      <c r="E30" s="609"/>
      <c r="F30" s="211"/>
    </row>
    <row r="31" spans="1:7" s="204" customFormat="1" ht="25.5">
      <c r="A31" s="604"/>
      <c r="B31" s="626" t="s">
        <v>2446</v>
      </c>
      <c r="C31" s="674"/>
      <c r="D31" s="1012"/>
      <c r="E31" s="609"/>
      <c r="F31" s="211"/>
    </row>
    <row r="32" spans="1:7" s="204" customFormat="1" ht="25.5">
      <c r="A32" s="604"/>
      <c r="B32" s="626" t="s">
        <v>2445</v>
      </c>
      <c r="C32" s="674"/>
      <c r="D32" s="1012"/>
      <c r="E32" s="609"/>
      <c r="F32" s="211"/>
    </row>
    <row r="33" spans="1:10" s="204" customFormat="1" ht="25.5">
      <c r="A33" s="604"/>
      <c r="B33" s="626" t="s">
        <v>2444</v>
      </c>
      <c r="C33" s="674"/>
      <c r="D33" s="1012"/>
      <c r="E33" s="609"/>
      <c r="F33" s="211"/>
    </row>
    <row r="34" spans="1:10" s="204" customFormat="1" ht="25.5">
      <c r="A34" s="604"/>
      <c r="B34" s="706" t="s">
        <v>2903</v>
      </c>
      <c r="C34" s="674"/>
      <c r="D34" s="1012"/>
      <c r="E34" s="609"/>
      <c r="F34" s="211"/>
    </row>
    <row r="35" spans="1:10" s="204" customFormat="1" ht="140.25">
      <c r="A35" s="604"/>
      <c r="B35" s="626" t="s">
        <v>2443</v>
      </c>
      <c r="C35" s="674"/>
      <c r="D35" s="1012"/>
      <c r="E35" s="609"/>
      <c r="F35" s="211"/>
      <c r="J35" s="705"/>
    </row>
    <row r="36" spans="1:10" s="204" customFormat="1">
      <c r="A36" s="604"/>
      <c r="B36" s="626"/>
      <c r="C36" s="674" t="s">
        <v>1346</v>
      </c>
      <c r="D36" s="1012">
        <v>15</v>
      </c>
      <c r="E36" s="609"/>
      <c r="F36" s="211">
        <f>D36*E36</f>
        <v>0</v>
      </c>
    </row>
    <row r="37" spans="1:10" s="204" customFormat="1">
      <c r="A37" s="606"/>
      <c r="B37" s="703"/>
      <c r="C37" s="699"/>
      <c r="D37" s="1027"/>
      <c r="E37" s="609"/>
      <c r="F37" s="211"/>
    </row>
    <row r="38" spans="1:10" s="204" customFormat="1" ht="25.5">
      <c r="A38" s="606"/>
      <c r="B38" s="704" t="s">
        <v>2904</v>
      </c>
      <c r="C38" s="674"/>
      <c r="D38" s="1012"/>
      <c r="E38" s="609"/>
      <c r="F38" s="211"/>
    </row>
    <row r="39" spans="1:10" s="204" customFormat="1" ht="140.25">
      <c r="A39" s="606"/>
      <c r="B39" s="626" t="s">
        <v>2442</v>
      </c>
      <c r="C39" s="674"/>
      <c r="D39" s="1012"/>
      <c r="E39" s="609"/>
      <c r="F39" s="211"/>
    </row>
    <row r="40" spans="1:10" s="204" customFormat="1">
      <c r="A40" s="606"/>
      <c r="B40" s="626"/>
      <c r="C40" s="674" t="s">
        <v>1346</v>
      </c>
      <c r="D40" s="1012">
        <v>1</v>
      </c>
      <c r="E40" s="609"/>
      <c r="F40" s="211">
        <f>D40*E40</f>
        <v>0</v>
      </c>
    </row>
    <row r="41" spans="1:10" s="204" customFormat="1">
      <c r="A41" s="606"/>
      <c r="B41" s="703"/>
      <c r="C41" s="699"/>
      <c r="D41" s="1027"/>
      <c r="E41" s="609"/>
      <c r="F41" s="211"/>
    </row>
    <row r="42" spans="1:10" s="204" customFormat="1" ht="25.5">
      <c r="A42" s="606"/>
      <c r="B42" s="704" t="s">
        <v>2905</v>
      </c>
      <c r="C42" s="674"/>
      <c r="D42" s="1012"/>
      <c r="E42" s="609"/>
      <c r="F42" s="211"/>
    </row>
    <row r="43" spans="1:10" s="204" customFormat="1" ht="140.25">
      <c r="A43" s="606"/>
      <c r="B43" s="626" t="s">
        <v>2441</v>
      </c>
      <c r="C43" s="674"/>
      <c r="D43" s="1012"/>
      <c r="E43" s="609"/>
      <c r="F43" s="211"/>
    </row>
    <row r="44" spans="1:10" s="204" customFormat="1">
      <c r="A44" s="606"/>
      <c r="B44" s="626"/>
      <c r="C44" s="674" t="s">
        <v>1346</v>
      </c>
      <c r="D44" s="1012">
        <v>13</v>
      </c>
      <c r="E44" s="609"/>
      <c r="F44" s="211">
        <f>D44*E44</f>
        <v>0</v>
      </c>
    </row>
    <row r="45" spans="1:10" s="204" customFormat="1">
      <c r="A45" s="606"/>
      <c r="B45" s="703"/>
      <c r="C45" s="699"/>
      <c r="D45" s="1027"/>
      <c r="E45" s="609"/>
      <c r="F45" s="211"/>
    </row>
    <row r="46" spans="1:10" s="204" customFormat="1" ht="25.5">
      <c r="A46" s="606"/>
      <c r="B46" s="704" t="s">
        <v>2906</v>
      </c>
      <c r="C46" s="674"/>
      <c r="D46" s="1012"/>
      <c r="E46" s="609"/>
      <c r="F46" s="211"/>
    </row>
    <row r="47" spans="1:10" s="204" customFormat="1" ht="129.75" customHeight="1">
      <c r="A47" s="606"/>
      <c r="B47" s="626" t="s">
        <v>2440</v>
      </c>
      <c r="C47" s="674"/>
      <c r="D47" s="1012"/>
      <c r="E47" s="609"/>
      <c r="F47" s="211"/>
    </row>
    <row r="48" spans="1:10" s="204" customFormat="1">
      <c r="A48" s="606"/>
      <c r="B48" s="626"/>
      <c r="C48" s="674" t="s">
        <v>1346</v>
      </c>
      <c r="D48" s="1012">
        <v>20</v>
      </c>
      <c r="E48" s="609"/>
      <c r="F48" s="211">
        <f>D48*E48</f>
        <v>0</v>
      </c>
    </row>
    <row r="49" spans="1:10" s="204" customFormat="1">
      <c r="A49" s="606"/>
      <c r="B49" s="703"/>
      <c r="C49" s="699"/>
      <c r="D49" s="1027"/>
      <c r="E49" s="609"/>
      <c r="F49" s="211"/>
    </row>
    <row r="50" spans="1:10" s="204" customFormat="1" ht="38.25">
      <c r="A50" s="248">
        <v>3</v>
      </c>
      <c r="B50" s="690" t="s">
        <v>2907</v>
      </c>
      <c r="C50" s="674"/>
      <c r="D50" s="1012"/>
      <c r="E50" s="609"/>
      <c r="F50" s="211"/>
    </row>
    <row r="51" spans="1:10" s="204" customFormat="1">
      <c r="A51" s="604"/>
      <c r="B51" s="690"/>
      <c r="C51" s="674" t="s">
        <v>1346</v>
      </c>
      <c r="D51" s="1012">
        <v>31</v>
      </c>
      <c r="E51" s="609"/>
      <c r="F51" s="211">
        <f>D51*E51</f>
        <v>0</v>
      </c>
    </row>
    <row r="52" spans="1:10" s="204" customFormat="1">
      <c r="A52" s="604"/>
      <c r="B52" s="690"/>
      <c r="C52" s="674"/>
      <c r="D52" s="1012"/>
      <c r="E52" s="609"/>
      <c r="F52" s="211"/>
    </row>
    <row r="53" spans="1:10" s="204" customFormat="1">
      <c r="A53" s="248">
        <v>4</v>
      </c>
      <c r="B53" s="690" t="s">
        <v>2908</v>
      </c>
      <c r="C53" s="674"/>
      <c r="D53" s="1012"/>
      <c r="E53" s="609"/>
      <c r="F53" s="211"/>
    </row>
    <row r="54" spans="1:10" s="204" customFormat="1">
      <c r="A54" s="604"/>
      <c r="B54" s="690"/>
      <c r="C54" s="674" t="s">
        <v>1346</v>
      </c>
      <c r="D54" s="1012">
        <v>11</v>
      </c>
      <c r="E54" s="609"/>
      <c r="F54" s="211">
        <f>D54*E54</f>
        <v>0</v>
      </c>
    </row>
    <row r="55" spans="1:10" s="204" customFormat="1">
      <c r="A55" s="604"/>
      <c r="B55" s="690"/>
      <c r="C55" s="674"/>
      <c r="D55" s="1012"/>
      <c r="E55" s="609"/>
      <c r="F55" s="211"/>
    </row>
    <row r="56" spans="1:10" s="204" customFormat="1">
      <c r="A56" s="248">
        <v>5</v>
      </c>
      <c r="B56" s="690" t="s">
        <v>2909</v>
      </c>
      <c r="C56" s="674" t="s">
        <v>1346</v>
      </c>
      <c r="D56" s="1012">
        <v>18</v>
      </c>
      <c r="E56" s="609"/>
      <c r="F56" s="211">
        <f>D56*E56</f>
        <v>0</v>
      </c>
    </row>
    <row r="57" spans="1:10" s="204" customFormat="1">
      <c r="A57" s="606"/>
      <c r="B57" s="700"/>
      <c r="C57" s="699"/>
      <c r="D57" s="1027"/>
      <c r="E57" s="609"/>
      <c r="F57" s="211"/>
    </row>
    <row r="58" spans="1:10" s="204" customFormat="1">
      <c r="A58" s="606"/>
      <c r="B58" s="700"/>
      <c r="C58" s="699"/>
      <c r="D58" s="1027"/>
      <c r="E58" s="609"/>
      <c r="F58" s="211"/>
    </row>
    <row r="59" spans="1:10" s="623" customFormat="1" ht="38.25">
      <c r="A59" s="248">
        <v>6</v>
      </c>
      <c r="B59" s="210" t="s">
        <v>2439</v>
      </c>
      <c r="C59" s="692"/>
      <c r="D59" s="1028"/>
      <c r="E59" s="597"/>
      <c r="F59" s="607"/>
      <c r="G59" s="624"/>
    </row>
    <row r="60" spans="1:10" s="623" customFormat="1" ht="25.5">
      <c r="A60" s="627"/>
      <c r="B60" s="210" t="s">
        <v>2438</v>
      </c>
      <c r="C60" s="692"/>
      <c r="D60" s="1028"/>
      <c r="E60" s="597"/>
      <c r="F60" s="607"/>
      <c r="G60" s="624"/>
    </row>
    <row r="61" spans="1:10" s="623" customFormat="1" ht="51">
      <c r="A61" s="627"/>
      <c r="B61" s="702" t="s">
        <v>2933</v>
      </c>
      <c r="C61" s="692"/>
      <c r="D61" s="1028"/>
      <c r="E61" s="597"/>
      <c r="F61" s="607"/>
      <c r="G61" s="624"/>
      <c r="J61" s="212"/>
    </row>
    <row r="62" spans="1:10" s="623" customFormat="1" ht="25.5">
      <c r="A62" s="627"/>
      <c r="B62" s="702" t="s">
        <v>2437</v>
      </c>
      <c r="C62" s="692"/>
      <c r="D62" s="1028"/>
      <c r="E62" s="597"/>
      <c r="F62" s="607"/>
      <c r="G62" s="624"/>
      <c r="J62" s="212"/>
    </row>
    <row r="63" spans="1:10" s="623" customFormat="1">
      <c r="A63" s="627"/>
      <c r="B63" s="702" t="s">
        <v>2436</v>
      </c>
      <c r="C63" s="692"/>
      <c r="D63" s="1028"/>
      <c r="E63" s="597"/>
      <c r="F63" s="607"/>
      <c r="G63" s="624"/>
      <c r="J63" s="212"/>
    </row>
    <row r="64" spans="1:10" s="623" customFormat="1">
      <c r="A64" s="627"/>
      <c r="B64" s="702" t="s">
        <v>2435</v>
      </c>
      <c r="C64" s="692"/>
      <c r="D64" s="1028"/>
      <c r="E64" s="597"/>
      <c r="F64" s="607"/>
      <c r="G64" s="624"/>
      <c r="J64" s="212"/>
    </row>
    <row r="65" spans="1:10" s="623" customFormat="1">
      <c r="A65" s="627"/>
      <c r="B65" s="678" t="s">
        <v>2434</v>
      </c>
      <c r="C65" s="692"/>
      <c r="D65" s="1028"/>
      <c r="E65" s="597"/>
      <c r="F65" s="607"/>
      <c r="G65" s="624"/>
      <c r="J65" s="212"/>
    </row>
    <row r="66" spans="1:10" s="623" customFormat="1" ht="15" customHeight="1">
      <c r="A66" s="679"/>
      <c r="B66" s="701" t="s">
        <v>2433</v>
      </c>
      <c r="C66" s="598" t="s">
        <v>223</v>
      </c>
      <c r="D66" s="1029">
        <v>2</v>
      </c>
      <c r="E66" s="597"/>
      <c r="F66" s="607">
        <f t="shared" ref="F66:F86" si="0">D66*E66</f>
        <v>0</v>
      </c>
      <c r="G66" s="624"/>
    </row>
    <row r="67" spans="1:10" s="623" customFormat="1" ht="15" customHeight="1">
      <c r="A67" s="679"/>
      <c r="B67" s="701" t="s">
        <v>2432</v>
      </c>
      <c r="C67" s="598" t="s">
        <v>223</v>
      </c>
      <c r="D67" s="1029">
        <v>3</v>
      </c>
      <c r="E67" s="597"/>
      <c r="F67" s="607">
        <f t="shared" si="0"/>
        <v>0</v>
      </c>
      <c r="G67" s="624"/>
    </row>
    <row r="68" spans="1:10" s="623" customFormat="1" ht="15" customHeight="1">
      <c r="A68" s="679"/>
      <c r="B68" s="701" t="s">
        <v>2431</v>
      </c>
      <c r="C68" s="598" t="s">
        <v>223</v>
      </c>
      <c r="D68" s="1029">
        <v>10</v>
      </c>
      <c r="E68" s="597"/>
      <c r="F68" s="607">
        <f t="shared" si="0"/>
        <v>0</v>
      </c>
      <c r="G68" s="624"/>
    </row>
    <row r="69" spans="1:10" s="623" customFormat="1" ht="15" customHeight="1">
      <c r="A69" s="679"/>
      <c r="B69" s="701" t="s">
        <v>2430</v>
      </c>
      <c r="C69" s="598" t="s">
        <v>223</v>
      </c>
      <c r="D69" s="1029">
        <v>3</v>
      </c>
      <c r="E69" s="597"/>
      <c r="F69" s="607">
        <f t="shared" si="0"/>
        <v>0</v>
      </c>
      <c r="G69" s="624"/>
    </row>
    <row r="70" spans="1:10" s="623" customFormat="1" ht="15" customHeight="1">
      <c r="A70" s="679"/>
      <c r="B70" s="701" t="s">
        <v>2429</v>
      </c>
      <c r="C70" s="598" t="s">
        <v>223</v>
      </c>
      <c r="D70" s="1029">
        <v>5</v>
      </c>
      <c r="E70" s="597"/>
      <c r="F70" s="607">
        <f t="shared" si="0"/>
        <v>0</v>
      </c>
      <c r="G70" s="624"/>
    </row>
    <row r="71" spans="1:10" s="623" customFormat="1" ht="15" customHeight="1">
      <c r="A71" s="679"/>
      <c r="B71" s="701" t="s">
        <v>2428</v>
      </c>
      <c r="C71" s="598" t="s">
        <v>223</v>
      </c>
      <c r="D71" s="1029">
        <v>5</v>
      </c>
      <c r="E71" s="597"/>
      <c r="F71" s="607">
        <f t="shared" si="0"/>
        <v>0</v>
      </c>
      <c r="G71" s="624"/>
    </row>
    <row r="72" spans="1:10" s="623" customFormat="1" ht="15" customHeight="1">
      <c r="A72" s="679"/>
      <c r="B72" s="701" t="s">
        <v>2427</v>
      </c>
      <c r="C72" s="598" t="s">
        <v>223</v>
      </c>
      <c r="D72" s="1029">
        <v>4</v>
      </c>
      <c r="E72" s="597"/>
      <c r="F72" s="607">
        <f t="shared" si="0"/>
        <v>0</v>
      </c>
      <c r="G72" s="624"/>
    </row>
    <row r="73" spans="1:10" s="623" customFormat="1" ht="15" customHeight="1">
      <c r="A73" s="679"/>
      <c r="B73" s="701" t="s">
        <v>2426</v>
      </c>
      <c r="C73" s="598" t="s">
        <v>223</v>
      </c>
      <c r="D73" s="1029">
        <v>1</v>
      </c>
      <c r="E73" s="597"/>
      <c r="F73" s="607">
        <f t="shared" si="0"/>
        <v>0</v>
      </c>
      <c r="G73" s="624"/>
    </row>
    <row r="74" spans="1:10" s="623" customFormat="1" ht="15" customHeight="1">
      <c r="A74" s="679"/>
      <c r="B74" s="701" t="s">
        <v>2425</v>
      </c>
      <c r="C74" s="598" t="s">
        <v>223</v>
      </c>
      <c r="D74" s="1029">
        <v>3</v>
      </c>
      <c r="E74" s="597"/>
      <c r="F74" s="607">
        <f t="shared" si="0"/>
        <v>0</v>
      </c>
      <c r="G74" s="624"/>
    </row>
    <row r="75" spans="1:10" s="623" customFormat="1" ht="15" customHeight="1">
      <c r="A75" s="679"/>
      <c r="B75" s="701" t="s">
        <v>2424</v>
      </c>
      <c r="C75" s="598" t="s">
        <v>223</v>
      </c>
      <c r="D75" s="1029">
        <v>5</v>
      </c>
      <c r="E75" s="597"/>
      <c r="F75" s="607">
        <f t="shared" si="0"/>
        <v>0</v>
      </c>
      <c r="G75" s="624"/>
    </row>
    <row r="76" spans="1:10" s="623" customFormat="1" ht="15" customHeight="1">
      <c r="A76" s="679"/>
      <c r="B76" s="701" t="s">
        <v>2423</v>
      </c>
      <c r="C76" s="598" t="s">
        <v>223</v>
      </c>
      <c r="D76" s="1029">
        <v>5</v>
      </c>
      <c r="E76" s="597"/>
      <c r="F76" s="607">
        <f t="shared" si="0"/>
        <v>0</v>
      </c>
      <c r="G76" s="624"/>
    </row>
    <row r="77" spans="1:10" s="623" customFormat="1" ht="15" customHeight="1">
      <c r="A77" s="679"/>
      <c r="B77" s="701" t="s">
        <v>2422</v>
      </c>
      <c r="C77" s="598" t="s">
        <v>223</v>
      </c>
      <c r="D77" s="1029">
        <v>6</v>
      </c>
      <c r="E77" s="597"/>
      <c r="F77" s="607">
        <f t="shared" si="0"/>
        <v>0</v>
      </c>
      <c r="G77" s="624"/>
    </row>
    <row r="78" spans="1:10" s="623" customFormat="1" ht="15" customHeight="1">
      <c r="A78" s="679"/>
      <c r="B78" s="701" t="s">
        <v>2421</v>
      </c>
      <c r="C78" s="598" t="s">
        <v>223</v>
      </c>
      <c r="D78" s="1029">
        <v>3</v>
      </c>
      <c r="E78" s="597"/>
      <c r="F78" s="607">
        <f t="shared" si="0"/>
        <v>0</v>
      </c>
      <c r="G78" s="624"/>
    </row>
    <row r="79" spans="1:10" s="623" customFormat="1" ht="15" customHeight="1">
      <c r="A79" s="679"/>
      <c r="B79" s="701" t="s">
        <v>2420</v>
      </c>
      <c r="C79" s="598" t="s">
        <v>223</v>
      </c>
      <c r="D79" s="1029">
        <v>15</v>
      </c>
      <c r="E79" s="597"/>
      <c r="F79" s="607">
        <f t="shared" si="0"/>
        <v>0</v>
      </c>
      <c r="G79" s="624"/>
    </row>
    <row r="80" spans="1:10" s="623" customFormat="1" ht="15" customHeight="1">
      <c r="A80" s="679"/>
      <c r="B80" s="701" t="s">
        <v>2419</v>
      </c>
      <c r="C80" s="598" t="s">
        <v>223</v>
      </c>
      <c r="D80" s="1029">
        <v>2</v>
      </c>
      <c r="E80" s="597"/>
      <c r="F80" s="607">
        <f t="shared" si="0"/>
        <v>0</v>
      </c>
      <c r="G80" s="624"/>
    </row>
    <row r="81" spans="1:7" s="623" customFormat="1" ht="15" customHeight="1">
      <c r="A81" s="679"/>
      <c r="B81" s="701" t="s">
        <v>2418</v>
      </c>
      <c r="C81" s="598" t="s">
        <v>223</v>
      </c>
      <c r="D81" s="1029">
        <v>9</v>
      </c>
      <c r="E81" s="597"/>
      <c r="F81" s="607">
        <f t="shared" si="0"/>
        <v>0</v>
      </c>
      <c r="G81" s="624"/>
    </row>
    <row r="82" spans="1:7" s="623" customFormat="1" ht="15" customHeight="1">
      <c r="A82" s="679"/>
      <c r="B82" s="701" t="s">
        <v>2417</v>
      </c>
      <c r="C82" s="598" t="s">
        <v>223</v>
      </c>
      <c r="D82" s="1029">
        <v>11</v>
      </c>
      <c r="E82" s="597"/>
      <c r="F82" s="607">
        <f t="shared" si="0"/>
        <v>0</v>
      </c>
      <c r="G82" s="624"/>
    </row>
    <row r="83" spans="1:7" s="623" customFormat="1" ht="15" customHeight="1">
      <c r="A83" s="679"/>
      <c r="B83" s="701" t="s">
        <v>2416</v>
      </c>
      <c r="C83" s="598" t="s">
        <v>223</v>
      </c>
      <c r="D83" s="1029">
        <v>9</v>
      </c>
      <c r="E83" s="597"/>
      <c r="F83" s="607">
        <f t="shared" si="0"/>
        <v>0</v>
      </c>
      <c r="G83" s="624"/>
    </row>
    <row r="84" spans="1:7" s="623" customFormat="1" ht="15" customHeight="1">
      <c r="A84" s="679"/>
      <c r="B84" s="701" t="s">
        <v>2415</v>
      </c>
      <c r="C84" s="598" t="s">
        <v>223</v>
      </c>
      <c r="D84" s="1029">
        <v>1</v>
      </c>
      <c r="E84" s="597"/>
      <c r="F84" s="607">
        <f t="shared" si="0"/>
        <v>0</v>
      </c>
      <c r="G84" s="624"/>
    </row>
    <row r="85" spans="1:7" s="623" customFormat="1" ht="15" customHeight="1">
      <c r="A85" s="679"/>
      <c r="B85" s="701" t="s">
        <v>2414</v>
      </c>
      <c r="C85" s="598" t="s">
        <v>223</v>
      </c>
      <c r="D85" s="1029">
        <v>4</v>
      </c>
      <c r="E85" s="597"/>
      <c r="F85" s="607">
        <f t="shared" si="0"/>
        <v>0</v>
      </c>
      <c r="G85" s="624"/>
    </row>
    <row r="86" spans="1:7" s="623" customFormat="1" ht="15" customHeight="1">
      <c r="A86" s="679"/>
      <c r="B86" s="701" t="s">
        <v>2413</v>
      </c>
      <c r="C86" s="598" t="s">
        <v>223</v>
      </c>
      <c r="D86" s="1029">
        <v>1</v>
      </c>
      <c r="E86" s="597"/>
      <c r="F86" s="607">
        <f t="shared" si="0"/>
        <v>0</v>
      </c>
      <c r="G86" s="624"/>
    </row>
    <row r="87" spans="1:7" s="204" customFormat="1">
      <c r="A87" s="606"/>
      <c r="B87" s="700"/>
      <c r="C87" s="699"/>
      <c r="D87" s="1027"/>
      <c r="E87" s="609"/>
      <c r="F87" s="211"/>
    </row>
    <row r="88" spans="1:7" s="623" customFormat="1" ht="51">
      <c r="A88" s="248">
        <v>7</v>
      </c>
      <c r="B88" s="628" t="s">
        <v>2412</v>
      </c>
      <c r="C88" s="692"/>
      <c r="D88" s="1028"/>
      <c r="E88" s="597"/>
      <c r="F88" s="607"/>
      <c r="G88" s="624"/>
    </row>
    <row r="89" spans="1:7" s="623" customFormat="1" ht="15.75" customHeight="1">
      <c r="A89" s="627"/>
      <c r="B89" s="626" t="s">
        <v>2409</v>
      </c>
      <c r="C89" s="598" t="s">
        <v>1346</v>
      </c>
      <c r="D89" s="1028">
        <v>98</v>
      </c>
      <c r="E89" s="597"/>
      <c r="F89" s="607">
        <f>D89*E89</f>
        <v>0</v>
      </c>
      <c r="G89" s="624"/>
    </row>
    <row r="90" spans="1:7" s="204" customFormat="1">
      <c r="A90" s="604"/>
      <c r="B90" s="690"/>
      <c r="C90" s="674"/>
      <c r="D90" s="1012"/>
      <c r="E90" s="609"/>
      <c r="F90" s="211"/>
    </row>
    <row r="91" spans="1:7" s="623" customFormat="1" ht="42" customHeight="1">
      <c r="A91" s="248">
        <v>8</v>
      </c>
      <c r="B91" s="628" t="s">
        <v>2411</v>
      </c>
      <c r="C91" s="598"/>
      <c r="D91" s="1028"/>
      <c r="E91" s="597"/>
      <c r="F91" s="607"/>
      <c r="G91" s="624"/>
    </row>
    <row r="92" spans="1:7" s="623" customFormat="1">
      <c r="A92" s="627"/>
      <c r="B92" s="626" t="s">
        <v>2409</v>
      </c>
      <c r="C92" s="598" t="s">
        <v>223</v>
      </c>
      <c r="D92" s="1028">
        <v>49</v>
      </c>
      <c r="E92" s="597"/>
      <c r="F92" s="607">
        <f>D92*E92</f>
        <v>0</v>
      </c>
      <c r="G92" s="624"/>
    </row>
    <row r="93" spans="1:7" s="204" customFormat="1">
      <c r="A93" s="604"/>
      <c r="B93" s="690"/>
      <c r="C93" s="674"/>
      <c r="D93" s="1012"/>
      <c r="E93" s="609"/>
      <c r="F93" s="211"/>
    </row>
    <row r="94" spans="1:7" s="623" customFormat="1" ht="39.75" customHeight="1">
      <c r="A94" s="248">
        <v>9</v>
      </c>
      <c r="B94" s="628" t="s">
        <v>2410</v>
      </c>
      <c r="C94" s="598"/>
      <c r="D94" s="1028"/>
      <c r="E94" s="597"/>
      <c r="F94" s="607"/>
      <c r="G94" s="624"/>
    </row>
    <row r="95" spans="1:7" s="623" customFormat="1">
      <c r="A95" s="627"/>
      <c r="B95" s="626" t="s">
        <v>2409</v>
      </c>
      <c r="C95" s="598" t="s">
        <v>223</v>
      </c>
      <c r="D95" s="1028">
        <v>49</v>
      </c>
      <c r="E95" s="597"/>
      <c r="F95" s="607">
        <f>D95*E95</f>
        <v>0</v>
      </c>
      <c r="G95" s="624"/>
    </row>
    <row r="96" spans="1:7" s="673" customFormat="1">
      <c r="A96" s="604"/>
      <c r="B96" s="690"/>
      <c r="C96" s="674"/>
      <c r="D96" s="1012"/>
      <c r="E96" s="609"/>
      <c r="F96" s="211"/>
    </row>
    <row r="97" spans="1:7" s="697" customFormat="1" ht="42" customHeight="1">
      <c r="A97" s="248">
        <v>10</v>
      </c>
      <c r="B97" s="628" t="s">
        <v>2408</v>
      </c>
      <c r="C97" s="598"/>
      <c r="D97" s="1028"/>
      <c r="E97" s="597"/>
      <c r="F97" s="607"/>
      <c r="G97" s="698"/>
    </row>
    <row r="98" spans="1:7" s="623" customFormat="1">
      <c r="A98" s="627"/>
      <c r="B98" s="626" t="s">
        <v>1386</v>
      </c>
      <c r="C98" s="598" t="s">
        <v>223</v>
      </c>
      <c r="D98" s="1028">
        <v>2</v>
      </c>
      <c r="E98" s="597"/>
      <c r="F98" s="607">
        <f>D98*E98</f>
        <v>0</v>
      </c>
      <c r="G98" s="624"/>
    </row>
    <row r="99" spans="1:7" s="623" customFormat="1">
      <c r="A99" s="627"/>
      <c r="B99" s="626" t="s">
        <v>2407</v>
      </c>
      <c r="C99" s="598" t="s">
        <v>223</v>
      </c>
      <c r="D99" s="1028">
        <v>2</v>
      </c>
      <c r="E99" s="597"/>
      <c r="F99" s="607">
        <f>D99*E99</f>
        <v>0</v>
      </c>
      <c r="G99" s="624"/>
    </row>
    <row r="100" spans="1:7" s="623" customFormat="1">
      <c r="A100" s="627"/>
      <c r="B100" s="626" t="s">
        <v>1401</v>
      </c>
      <c r="C100" s="598" t="s">
        <v>223</v>
      </c>
      <c r="D100" s="1028">
        <v>2</v>
      </c>
      <c r="E100" s="597"/>
      <c r="F100" s="607">
        <f>D100*E100</f>
        <v>0</v>
      </c>
      <c r="G100" s="624"/>
    </row>
    <row r="101" spans="1:7" s="623" customFormat="1">
      <c r="A101" s="627"/>
      <c r="B101" s="626" t="s">
        <v>2405</v>
      </c>
      <c r="C101" s="598" t="s">
        <v>223</v>
      </c>
      <c r="D101" s="1028">
        <v>5</v>
      </c>
      <c r="E101" s="597"/>
      <c r="F101" s="607">
        <f>D101*E101</f>
        <v>0</v>
      </c>
      <c r="G101" s="624"/>
    </row>
    <row r="102" spans="1:7" s="673" customFormat="1">
      <c r="A102" s="604"/>
      <c r="B102" s="690"/>
      <c r="C102" s="674"/>
      <c r="D102" s="1012"/>
      <c r="E102" s="609"/>
      <c r="F102" s="211"/>
    </row>
    <row r="103" spans="1:7" s="697" customFormat="1" ht="42" customHeight="1">
      <c r="A103" s="248">
        <v>11</v>
      </c>
      <c r="B103" s="246" t="s">
        <v>2406</v>
      </c>
      <c r="C103" s="598"/>
      <c r="D103" s="1028"/>
      <c r="E103" s="597"/>
      <c r="F103" s="607"/>
      <c r="G103" s="698"/>
    </row>
    <row r="104" spans="1:7" s="623" customFormat="1">
      <c r="A104" s="627"/>
      <c r="B104" s="626" t="s">
        <v>2405</v>
      </c>
      <c r="C104" s="598" t="s">
        <v>223</v>
      </c>
      <c r="D104" s="1028">
        <v>1</v>
      </c>
      <c r="E104" s="597"/>
      <c r="F104" s="607">
        <f>D104*E104</f>
        <v>0</v>
      </c>
      <c r="G104" s="624"/>
    </row>
    <row r="105" spans="1:7" s="673" customFormat="1">
      <c r="A105" s="604"/>
      <c r="B105" s="690"/>
      <c r="C105" s="674"/>
      <c r="D105" s="1012"/>
      <c r="E105" s="609"/>
      <c r="F105" s="211"/>
    </row>
    <row r="106" spans="1:7" s="697" customFormat="1" ht="42" customHeight="1">
      <c r="A106" s="248">
        <v>12</v>
      </c>
      <c r="B106" s="628" t="s">
        <v>2404</v>
      </c>
      <c r="C106" s="598"/>
      <c r="D106" s="1028"/>
      <c r="E106" s="597"/>
      <c r="F106" s="607"/>
      <c r="G106" s="698"/>
    </row>
    <row r="107" spans="1:7" s="623" customFormat="1">
      <c r="A107" s="627"/>
      <c r="B107" s="626" t="s">
        <v>2403</v>
      </c>
      <c r="C107" s="598" t="s">
        <v>223</v>
      </c>
      <c r="D107" s="1028">
        <v>1</v>
      </c>
      <c r="E107" s="597"/>
      <c r="F107" s="607">
        <f>D107*E107</f>
        <v>0</v>
      </c>
      <c r="G107" s="624"/>
    </row>
    <row r="108" spans="1:7" s="623" customFormat="1">
      <c r="A108" s="627"/>
      <c r="B108" s="626" t="s">
        <v>2402</v>
      </c>
      <c r="C108" s="598" t="s">
        <v>223</v>
      </c>
      <c r="D108" s="1028">
        <v>1</v>
      </c>
      <c r="E108" s="597"/>
      <c r="F108" s="607">
        <f>D108*E108</f>
        <v>0</v>
      </c>
      <c r="G108" s="624"/>
    </row>
    <row r="109" spans="1:7" s="623" customFormat="1">
      <c r="A109" s="627"/>
      <c r="B109" s="626" t="s">
        <v>2402</v>
      </c>
      <c r="C109" s="598" t="s">
        <v>223</v>
      </c>
      <c r="D109" s="1028">
        <v>1</v>
      </c>
      <c r="E109" s="597"/>
      <c r="F109" s="607">
        <f>D109*E109</f>
        <v>0</v>
      </c>
      <c r="G109" s="624"/>
    </row>
    <row r="110" spans="1:7" s="623" customFormat="1">
      <c r="A110" s="627"/>
      <c r="B110" s="626" t="s">
        <v>2401</v>
      </c>
      <c r="C110" s="598" t="s">
        <v>223</v>
      </c>
      <c r="D110" s="1028">
        <v>1</v>
      </c>
      <c r="E110" s="597"/>
      <c r="F110" s="607">
        <f>D110*E110</f>
        <v>0</v>
      </c>
      <c r="G110" s="624"/>
    </row>
    <row r="111" spans="1:7" s="693" customFormat="1" ht="14.25">
      <c r="A111" s="684"/>
      <c r="B111" s="246" t="s">
        <v>1091</v>
      </c>
      <c r="C111" s="696"/>
      <c r="D111" s="1022"/>
      <c r="E111" s="609"/>
      <c r="F111" s="609"/>
      <c r="G111" s="694"/>
    </row>
    <row r="112" spans="1:7" s="693" customFormat="1" ht="25.5">
      <c r="A112" s="248">
        <v>13</v>
      </c>
      <c r="B112" s="246" t="s">
        <v>2400</v>
      </c>
      <c r="C112" s="695"/>
      <c r="D112" s="1021"/>
      <c r="E112" s="609"/>
      <c r="F112" s="609"/>
      <c r="G112" s="694"/>
    </row>
    <row r="113" spans="1:7" s="610" customFormat="1" ht="15" customHeight="1">
      <c r="A113" s="684"/>
      <c r="B113" s="246" t="s">
        <v>2399</v>
      </c>
      <c r="C113" s="247" t="s">
        <v>223</v>
      </c>
      <c r="D113" s="1012">
        <v>1</v>
      </c>
      <c r="E113" s="609"/>
      <c r="F113" s="609">
        <f>D113*E113</f>
        <v>0</v>
      </c>
      <c r="G113" s="611"/>
    </row>
    <row r="114" spans="1:7" s="204" customFormat="1">
      <c r="A114" s="604"/>
      <c r="B114" s="690"/>
      <c r="C114" s="674"/>
      <c r="D114" s="1012"/>
      <c r="E114" s="609"/>
      <c r="F114" s="211"/>
    </row>
    <row r="115" spans="1:7" s="672" customFormat="1" ht="76.5">
      <c r="A115" s="248">
        <v>14</v>
      </c>
      <c r="B115" s="689" t="s">
        <v>2398</v>
      </c>
      <c r="C115" s="586"/>
      <c r="D115" s="1030"/>
      <c r="E115" s="691"/>
      <c r="F115" s="691"/>
    </row>
    <row r="116" spans="1:7" s="672" customFormat="1" ht="25.5">
      <c r="A116" s="248"/>
      <c r="B116" s="689" t="s">
        <v>2374</v>
      </c>
      <c r="C116" s="586"/>
      <c r="D116" s="1030"/>
      <c r="E116" s="691"/>
      <c r="F116" s="691"/>
    </row>
    <row r="117" spans="1:7" s="672" customFormat="1">
      <c r="A117" s="604"/>
      <c r="B117" s="671" t="s">
        <v>2390</v>
      </c>
      <c r="C117" s="586"/>
      <c r="D117" s="1030"/>
      <c r="E117" s="691"/>
      <c r="F117" s="691"/>
    </row>
    <row r="118" spans="1:7" s="204" customFormat="1">
      <c r="A118" s="604"/>
      <c r="B118" s="671" t="s">
        <v>2387</v>
      </c>
      <c r="C118" s="586" t="s">
        <v>556</v>
      </c>
      <c r="D118" s="1028">
        <v>100</v>
      </c>
      <c r="E118" s="691"/>
      <c r="F118" s="691">
        <f>D118*E118</f>
        <v>0</v>
      </c>
    </row>
    <row r="119" spans="1:7" s="204" customFormat="1">
      <c r="A119" s="604"/>
      <c r="B119" s="671" t="s">
        <v>2386</v>
      </c>
      <c r="C119" s="586" t="s">
        <v>556</v>
      </c>
      <c r="D119" s="1028">
        <v>207</v>
      </c>
      <c r="E119" s="691"/>
      <c r="F119" s="691">
        <f>D119*E119</f>
        <v>0</v>
      </c>
    </row>
    <row r="120" spans="1:7" s="204" customFormat="1">
      <c r="A120" s="604"/>
      <c r="B120" s="671" t="s">
        <v>2385</v>
      </c>
      <c r="C120" s="586" t="s">
        <v>556</v>
      </c>
      <c r="D120" s="1028">
        <v>90</v>
      </c>
      <c r="E120" s="691"/>
      <c r="F120" s="691">
        <f>D120*E120</f>
        <v>0</v>
      </c>
    </row>
    <row r="121" spans="1:7" s="204" customFormat="1">
      <c r="A121" s="604"/>
      <c r="B121" s="671" t="s">
        <v>2384</v>
      </c>
      <c r="C121" s="586" t="s">
        <v>556</v>
      </c>
      <c r="D121" s="1028">
        <v>112</v>
      </c>
      <c r="E121" s="691"/>
      <c r="F121" s="691">
        <f>D121*E121</f>
        <v>0</v>
      </c>
    </row>
    <row r="122" spans="1:7" s="204" customFormat="1">
      <c r="A122" s="604"/>
      <c r="B122" s="671" t="s">
        <v>2394</v>
      </c>
      <c r="C122" s="586" t="s">
        <v>556</v>
      </c>
      <c r="D122" s="1028">
        <v>127</v>
      </c>
      <c r="E122" s="691"/>
      <c r="F122" s="691">
        <f>D122*E122</f>
        <v>0</v>
      </c>
    </row>
    <row r="123" spans="1:7" s="204" customFormat="1">
      <c r="A123" s="604"/>
      <c r="B123" s="690"/>
      <c r="C123" s="674"/>
      <c r="D123" s="1012"/>
      <c r="E123" s="609"/>
      <c r="F123" s="211"/>
    </row>
    <row r="124" spans="1:7" s="623" customFormat="1" ht="63.75">
      <c r="A124" s="248">
        <v>15</v>
      </c>
      <c r="B124" s="628" t="s">
        <v>2397</v>
      </c>
      <c r="C124" s="692"/>
      <c r="D124" s="1028"/>
      <c r="E124" s="597"/>
      <c r="F124" s="607"/>
      <c r="G124" s="624"/>
    </row>
    <row r="125" spans="1:7" s="623" customFormat="1" ht="51">
      <c r="A125" s="627"/>
      <c r="B125" s="626" t="s">
        <v>2396</v>
      </c>
      <c r="C125" s="598"/>
      <c r="D125" s="1025"/>
      <c r="E125" s="597"/>
      <c r="F125" s="607"/>
      <c r="G125" s="624"/>
    </row>
    <row r="126" spans="1:7" s="623" customFormat="1">
      <c r="A126" s="627"/>
      <c r="B126" s="628" t="s">
        <v>2395</v>
      </c>
      <c r="C126" s="692"/>
      <c r="D126" s="1028"/>
      <c r="E126" s="597"/>
      <c r="F126" s="607"/>
      <c r="G126" s="624"/>
    </row>
    <row r="127" spans="1:7" s="623" customFormat="1">
      <c r="A127" s="627"/>
      <c r="B127" s="671" t="s">
        <v>2387</v>
      </c>
      <c r="C127" s="586" t="s">
        <v>556</v>
      </c>
      <c r="D127" s="1028">
        <v>100</v>
      </c>
      <c r="E127" s="597"/>
      <c r="F127" s="607">
        <f>D127*E127</f>
        <v>0</v>
      </c>
      <c r="G127" s="624"/>
    </row>
    <row r="128" spans="1:7" s="623" customFormat="1">
      <c r="A128" s="627"/>
      <c r="B128" s="671" t="s">
        <v>2386</v>
      </c>
      <c r="C128" s="586" t="s">
        <v>556</v>
      </c>
      <c r="D128" s="1028">
        <v>207</v>
      </c>
      <c r="E128" s="597"/>
      <c r="F128" s="607">
        <f>D128*E128</f>
        <v>0</v>
      </c>
      <c r="G128" s="624"/>
    </row>
    <row r="129" spans="1:7" s="623" customFormat="1">
      <c r="A129" s="627"/>
      <c r="B129" s="671" t="s">
        <v>2385</v>
      </c>
      <c r="C129" s="586" t="s">
        <v>556</v>
      </c>
      <c r="D129" s="1028">
        <v>90</v>
      </c>
      <c r="E129" s="597"/>
      <c r="F129" s="607">
        <f>D129*E129</f>
        <v>0</v>
      </c>
      <c r="G129" s="624"/>
    </row>
    <row r="130" spans="1:7" s="623" customFormat="1">
      <c r="A130" s="627"/>
      <c r="B130" s="671" t="s">
        <v>2384</v>
      </c>
      <c r="C130" s="586" t="s">
        <v>556</v>
      </c>
      <c r="D130" s="1028">
        <v>112</v>
      </c>
      <c r="E130" s="597"/>
      <c r="F130" s="607">
        <f>D130*E130</f>
        <v>0</v>
      </c>
      <c r="G130" s="624"/>
    </row>
    <row r="131" spans="1:7" s="623" customFormat="1">
      <c r="A131" s="627"/>
      <c r="B131" s="671" t="s">
        <v>2394</v>
      </c>
      <c r="C131" s="586" t="s">
        <v>556</v>
      </c>
      <c r="D131" s="1028">
        <v>127</v>
      </c>
      <c r="E131" s="597"/>
      <c r="F131" s="607">
        <f>D131*E131</f>
        <v>0</v>
      </c>
      <c r="G131" s="624"/>
    </row>
    <row r="132" spans="1:7" s="204" customFormat="1">
      <c r="A132" s="604"/>
      <c r="B132" s="690"/>
      <c r="C132" s="674"/>
      <c r="D132" s="1012"/>
      <c r="E132" s="609"/>
      <c r="F132" s="211"/>
    </row>
    <row r="133" spans="1:7" s="672" customFormat="1" ht="69.75" customHeight="1">
      <c r="A133" s="248">
        <v>16</v>
      </c>
      <c r="B133" s="689" t="s">
        <v>2393</v>
      </c>
      <c r="C133" s="586"/>
      <c r="D133" s="1030"/>
      <c r="E133" s="691"/>
      <c r="F133" s="691"/>
    </row>
    <row r="134" spans="1:7" s="672" customFormat="1" ht="17.25" customHeight="1">
      <c r="A134" s="248"/>
      <c r="B134" s="689" t="s">
        <v>2392</v>
      </c>
      <c r="C134" s="586"/>
      <c r="D134" s="1030"/>
      <c r="E134" s="691"/>
      <c r="F134" s="691"/>
    </row>
    <row r="135" spans="1:7" s="672" customFormat="1" ht="38.25">
      <c r="A135" s="604"/>
      <c r="B135" s="689" t="s">
        <v>2391</v>
      </c>
      <c r="C135" s="586"/>
      <c r="D135" s="1030"/>
      <c r="E135" s="691"/>
      <c r="F135" s="691"/>
    </row>
    <row r="136" spans="1:7" s="672" customFormat="1">
      <c r="A136" s="604"/>
      <c r="B136" s="671" t="s">
        <v>2390</v>
      </c>
      <c r="C136" s="586"/>
      <c r="D136" s="1030"/>
      <c r="E136" s="691"/>
      <c r="F136" s="691"/>
    </row>
    <row r="137" spans="1:7" s="672" customFormat="1">
      <c r="A137" s="604"/>
      <c r="B137" s="671" t="s">
        <v>2389</v>
      </c>
      <c r="C137" s="586" t="s">
        <v>556</v>
      </c>
      <c r="D137" s="1028">
        <v>2230</v>
      </c>
      <c r="E137" s="691"/>
      <c r="F137" s="691">
        <f t="shared" ref="F137:F142" si="1">D137*E137</f>
        <v>0</v>
      </c>
    </row>
    <row r="138" spans="1:7" s="672" customFormat="1">
      <c r="A138" s="604"/>
      <c r="B138" s="671" t="s">
        <v>2388</v>
      </c>
      <c r="C138" s="586" t="s">
        <v>556</v>
      </c>
      <c r="D138" s="1028">
        <v>68</v>
      </c>
      <c r="E138" s="691"/>
      <c r="F138" s="691">
        <f t="shared" si="1"/>
        <v>0</v>
      </c>
    </row>
    <row r="139" spans="1:7" s="204" customFormat="1">
      <c r="A139" s="604"/>
      <c r="B139" s="671" t="s">
        <v>2387</v>
      </c>
      <c r="C139" s="586" t="s">
        <v>556</v>
      </c>
      <c r="D139" s="1028">
        <v>190</v>
      </c>
      <c r="E139" s="691"/>
      <c r="F139" s="691">
        <f t="shared" si="1"/>
        <v>0</v>
      </c>
    </row>
    <row r="140" spans="1:7" s="672" customFormat="1">
      <c r="A140" s="604"/>
      <c r="B140" s="671" t="s">
        <v>2386</v>
      </c>
      <c r="C140" s="586" t="s">
        <v>556</v>
      </c>
      <c r="D140" s="1028">
        <v>160</v>
      </c>
      <c r="E140" s="597"/>
      <c r="F140" s="607">
        <f t="shared" si="1"/>
        <v>0</v>
      </c>
    </row>
    <row r="141" spans="1:7" s="204" customFormat="1">
      <c r="A141" s="604"/>
      <c r="B141" s="671" t="s">
        <v>2385</v>
      </c>
      <c r="C141" s="586" t="s">
        <v>556</v>
      </c>
      <c r="D141" s="1028">
        <v>96</v>
      </c>
      <c r="E141" s="691"/>
      <c r="F141" s="691">
        <f t="shared" si="1"/>
        <v>0</v>
      </c>
    </row>
    <row r="142" spans="1:7" s="204" customFormat="1">
      <c r="A142" s="604"/>
      <c r="B142" s="671" t="s">
        <v>2384</v>
      </c>
      <c r="C142" s="586" t="s">
        <v>556</v>
      </c>
      <c r="D142" s="1028">
        <v>136</v>
      </c>
      <c r="E142" s="691"/>
      <c r="F142" s="691">
        <f t="shared" si="1"/>
        <v>0</v>
      </c>
    </row>
    <row r="143" spans="1:7" s="204" customFormat="1">
      <c r="A143" s="604"/>
      <c r="B143" s="690"/>
      <c r="C143" s="674"/>
      <c r="D143" s="1012"/>
      <c r="E143" s="609"/>
      <c r="F143" s="211"/>
    </row>
    <row r="144" spans="1:7" s="204" customFormat="1" ht="25.5">
      <c r="A144" s="248">
        <v>17</v>
      </c>
      <c r="B144" s="690" t="s">
        <v>2383</v>
      </c>
      <c r="C144" s="674"/>
      <c r="D144" s="1012"/>
      <c r="E144" s="609"/>
      <c r="F144" s="211"/>
    </row>
    <row r="145" spans="1:10" s="204" customFormat="1" ht="25.5">
      <c r="A145" s="604"/>
      <c r="B145" s="690" t="s">
        <v>2382</v>
      </c>
      <c r="C145" s="674"/>
      <c r="D145" s="1012"/>
      <c r="E145" s="609"/>
      <c r="F145" s="211"/>
    </row>
    <row r="146" spans="1:10" s="204" customFormat="1">
      <c r="A146" s="604"/>
      <c r="B146" s="690" t="s">
        <v>2381</v>
      </c>
      <c r="C146" s="586" t="s">
        <v>556</v>
      </c>
      <c r="D146" s="1028">
        <v>2230</v>
      </c>
      <c r="E146" s="691"/>
      <c r="F146" s="691">
        <f t="shared" ref="F146:F151" si="2">D146*E146</f>
        <v>0</v>
      </c>
    </row>
    <row r="147" spans="1:10" s="204" customFormat="1">
      <c r="A147" s="604"/>
      <c r="B147" s="690" t="s">
        <v>2380</v>
      </c>
      <c r="C147" s="586" t="s">
        <v>556</v>
      </c>
      <c r="D147" s="1028">
        <v>68</v>
      </c>
      <c r="E147" s="691"/>
      <c r="F147" s="691">
        <f t="shared" si="2"/>
        <v>0</v>
      </c>
    </row>
    <row r="148" spans="1:10" s="623" customFormat="1">
      <c r="A148" s="627"/>
      <c r="B148" s="690" t="s">
        <v>2379</v>
      </c>
      <c r="C148" s="586" t="s">
        <v>556</v>
      </c>
      <c r="D148" s="1028">
        <v>190</v>
      </c>
      <c r="E148" s="597"/>
      <c r="F148" s="607">
        <f t="shared" si="2"/>
        <v>0</v>
      </c>
      <c r="G148" s="624"/>
    </row>
    <row r="149" spans="1:10" s="204" customFormat="1">
      <c r="A149" s="604"/>
      <c r="B149" s="690" t="s">
        <v>2378</v>
      </c>
      <c r="C149" s="586" t="s">
        <v>556</v>
      </c>
      <c r="D149" s="1028">
        <v>160</v>
      </c>
      <c r="E149" s="691"/>
      <c r="F149" s="691">
        <f t="shared" si="2"/>
        <v>0</v>
      </c>
    </row>
    <row r="150" spans="1:10" s="623" customFormat="1">
      <c r="A150" s="627"/>
      <c r="B150" s="690" t="s">
        <v>2377</v>
      </c>
      <c r="C150" s="586" t="s">
        <v>556</v>
      </c>
      <c r="D150" s="1028">
        <v>96</v>
      </c>
      <c r="E150" s="597"/>
      <c r="F150" s="607">
        <f t="shared" si="2"/>
        <v>0</v>
      </c>
      <c r="G150" s="624"/>
    </row>
    <row r="151" spans="1:10" s="623" customFormat="1">
      <c r="A151" s="627"/>
      <c r="B151" s="690" t="s">
        <v>2376</v>
      </c>
      <c r="C151" s="586" t="s">
        <v>556</v>
      </c>
      <c r="D151" s="1028">
        <v>136</v>
      </c>
      <c r="E151" s="597"/>
      <c r="F151" s="607">
        <f t="shared" si="2"/>
        <v>0</v>
      </c>
      <c r="G151" s="624"/>
    </row>
    <row r="152" spans="1:10" s="610" customFormat="1" ht="17.25" customHeight="1">
      <c r="A152" s="248"/>
      <c r="B152" s="246"/>
      <c r="C152" s="688"/>
      <c r="D152" s="1021"/>
      <c r="E152" s="613"/>
      <c r="F152" s="612"/>
      <c r="G152" s="682"/>
      <c r="H152" s="689"/>
      <c r="I152" s="682"/>
      <c r="J152" s="682"/>
    </row>
    <row r="153" spans="1:10" s="610" customFormat="1" ht="42.75" customHeight="1">
      <c r="A153" s="248">
        <v>18</v>
      </c>
      <c r="B153" s="246" t="s">
        <v>2375</v>
      </c>
      <c r="C153" s="688"/>
      <c r="D153" s="1021"/>
      <c r="E153" s="613"/>
      <c r="F153" s="612"/>
      <c r="G153" s="682"/>
      <c r="H153" s="689"/>
      <c r="I153" s="682"/>
      <c r="J153" s="682"/>
    </row>
    <row r="154" spans="1:10" s="610" customFormat="1" ht="26.25" customHeight="1">
      <c r="A154" s="248"/>
      <c r="B154" s="689" t="s">
        <v>2374</v>
      </c>
      <c r="C154" s="688"/>
      <c r="D154" s="1021"/>
      <c r="E154" s="613"/>
      <c r="F154" s="612"/>
      <c r="G154" s="682"/>
      <c r="H154" s="689"/>
      <c r="I154" s="682"/>
      <c r="J154" s="682"/>
    </row>
    <row r="155" spans="1:10" s="610" customFormat="1" ht="14.25">
      <c r="A155" s="684"/>
      <c r="B155" s="683" t="s">
        <v>2364</v>
      </c>
      <c r="C155" s="247" t="s">
        <v>1236</v>
      </c>
      <c r="D155" s="1012">
        <v>25</v>
      </c>
      <c r="E155" s="609"/>
      <c r="F155" s="609">
        <f t="shared" ref="F155:F160" si="3">D155*E155</f>
        <v>0</v>
      </c>
      <c r="G155" s="682"/>
      <c r="H155" s="682"/>
      <c r="I155" s="682"/>
      <c r="J155" s="682"/>
    </row>
    <row r="156" spans="1:10" s="610" customFormat="1">
      <c r="A156" s="687"/>
      <c r="B156" s="683" t="s">
        <v>2372</v>
      </c>
      <c r="C156" s="247" t="s">
        <v>1236</v>
      </c>
      <c r="D156" s="1012">
        <v>36</v>
      </c>
      <c r="E156" s="609"/>
      <c r="F156" s="609">
        <f t="shared" si="3"/>
        <v>0</v>
      </c>
    </row>
    <row r="157" spans="1:10" s="610" customFormat="1">
      <c r="A157" s="687"/>
      <c r="B157" s="683" t="s">
        <v>2371</v>
      </c>
      <c r="C157" s="247" t="s">
        <v>1236</v>
      </c>
      <c r="D157" s="1012">
        <v>36</v>
      </c>
      <c r="E157" s="609"/>
      <c r="F157" s="609">
        <f t="shared" si="3"/>
        <v>0</v>
      </c>
    </row>
    <row r="158" spans="1:10" s="610" customFormat="1" ht="14.25">
      <c r="A158" s="684"/>
      <c r="B158" s="683" t="s">
        <v>2370</v>
      </c>
      <c r="C158" s="247" t="s">
        <v>1236</v>
      </c>
      <c r="D158" s="1012">
        <v>33</v>
      </c>
      <c r="E158" s="609"/>
      <c r="F158" s="609">
        <f t="shared" si="3"/>
        <v>0</v>
      </c>
      <c r="G158" s="682"/>
      <c r="H158" s="682"/>
      <c r="I158" s="682"/>
      <c r="J158" s="682"/>
    </row>
    <row r="159" spans="1:10" s="610" customFormat="1" ht="13.5" customHeight="1">
      <c r="A159" s="686"/>
      <c r="B159" s="683" t="s">
        <v>2369</v>
      </c>
      <c r="C159" s="247" t="s">
        <v>1236</v>
      </c>
      <c r="D159" s="1012">
        <v>10</v>
      </c>
      <c r="E159" s="609"/>
      <c r="F159" s="609">
        <f t="shared" si="3"/>
        <v>0</v>
      </c>
      <c r="G159" s="611"/>
    </row>
    <row r="160" spans="1:10" s="610" customFormat="1" ht="13.5" customHeight="1">
      <c r="A160" s="686"/>
      <c r="B160" s="683" t="s">
        <v>2368</v>
      </c>
      <c r="C160" s="247" t="s">
        <v>1236</v>
      </c>
      <c r="D160" s="1012">
        <v>14</v>
      </c>
      <c r="E160" s="609"/>
      <c r="F160" s="609">
        <f t="shared" si="3"/>
        <v>0</v>
      </c>
      <c r="G160" s="611"/>
    </row>
    <row r="161" spans="1:10" s="610" customFormat="1" ht="14.25">
      <c r="A161" s="685"/>
      <c r="B161" s="246"/>
      <c r="C161" s="688"/>
      <c r="D161" s="1024"/>
      <c r="E161" s="613"/>
      <c r="F161" s="612"/>
      <c r="G161" s="682"/>
      <c r="H161" s="689"/>
      <c r="I161" s="682"/>
      <c r="J161" s="682"/>
    </row>
    <row r="162" spans="1:10" s="610" customFormat="1" ht="38.25">
      <c r="A162" s="248">
        <v>19</v>
      </c>
      <c r="B162" s="246" t="s">
        <v>2373</v>
      </c>
      <c r="C162" s="688"/>
      <c r="D162" s="1021"/>
      <c r="E162" s="613"/>
      <c r="F162" s="612"/>
      <c r="G162" s="611"/>
    </row>
    <row r="163" spans="1:10" s="610" customFormat="1" ht="14.25">
      <c r="A163" s="684"/>
      <c r="B163" s="683" t="s">
        <v>2364</v>
      </c>
      <c r="C163" s="247" t="s">
        <v>1236</v>
      </c>
      <c r="D163" s="1012">
        <v>25</v>
      </c>
      <c r="E163" s="609"/>
      <c r="F163" s="609">
        <f t="shared" ref="F163:F170" si="4">D163*E163</f>
        <v>0</v>
      </c>
      <c r="G163" s="682"/>
      <c r="H163" s="682"/>
      <c r="I163" s="682"/>
      <c r="J163" s="682"/>
    </row>
    <row r="164" spans="1:10" s="610" customFormat="1">
      <c r="A164" s="687"/>
      <c r="B164" s="683" t="s">
        <v>2372</v>
      </c>
      <c r="C164" s="247" t="s">
        <v>1236</v>
      </c>
      <c r="D164" s="1012">
        <v>36</v>
      </c>
      <c r="E164" s="609"/>
      <c r="F164" s="609">
        <f t="shared" si="4"/>
        <v>0</v>
      </c>
    </row>
    <row r="165" spans="1:10" s="610" customFormat="1">
      <c r="A165" s="687"/>
      <c r="B165" s="683" t="s">
        <v>2371</v>
      </c>
      <c r="C165" s="247" t="s">
        <v>1236</v>
      </c>
      <c r="D165" s="1012">
        <v>36</v>
      </c>
      <c r="E165" s="609"/>
      <c r="F165" s="609">
        <f t="shared" si="4"/>
        <v>0</v>
      </c>
    </row>
    <row r="166" spans="1:10" s="610" customFormat="1" ht="14.25">
      <c r="A166" s="684"/>
      <c r="B166" s="683" t="s">
        <v>2370</v>
      </c>
      <c r="C166" s="247" t="s">
        <v>1236</v>
      </c>
      <c r="D166" s="1012">
        <v>33</v>
      </c>
      <c r="E166" s="609"/>
      <c r="F166" s="609">
        <f t="shared" si="4"/>
        <v>0</v>
      </c>
      <c r="G166" s="682"/>
      <c r="H166" s="682"/>
      <c r="I166" s="682"/>
      <c r="J166" s="682"/>
    </row>
    <row r="167" spans="1:10" s="610" customFormat="1" ht="13.5" customHeight="1">
      <c r="A167" s="686"/>
      <c r="B167" s="683" t="s">
        <v>2369</v>
      </c>
      <c r="C167" s="247" t="s">
        <v>1236</v>
      </c>
      <c r="D167" s="1012">
        <v>10</v>
      </c>
      <c r="E167" s="609"/>
      <c r="F167" s="609">
        <f t="shared" si="4"/>
        <v>0</v>
      </c>
      <c r="G167" s="611"/>
    </row>
    <row r="168" spans="1:10" s="610" customFormat="1" ht="13.5" customHeight="1">
      <c r="A168" s="686"/>
      <c r="B168" s="683" t="s">
        <v>2368</v>
      </c>
      <c r="C168" s="247" t="s">
        <v>1236</v>
      </c>
      <c r="D168" s="1012">
        <v>14</v>
      </c>
      <c r="E168" s="609"/>
      <c r="F168" s="609">
        <f t="shared" si="4"/>
        <v>0</v>
      </c>
      <c r="G168" s="611"/>
    </row>
    <row r="169" spans="1:10" s="610" customFormat="1" ht="15" customHeight="1">
      <c r="A169" s="685"/>
      <c r="B169" s="683" t="s">
        <v>2367</v>
      </c>
      <c r="C169" s="247" t="s">
        <v>1236</v>
      </c>
      <c r="D169" s="1012">
        <v>60</v>
      </c>
      <c r="E169" s="609"/>
      <c r="F169" s="609">
        <f t="shared" si="4"/>
        <v>0</v>
      </c>
      <c r="G169" s="682"/>
      <c r="H169" s="682"/>
      <c r="I169" s="682"/>
      <c r="J169" s="682"/>
    </row>
    <row r="170" spans="1:10" s="610" customFormat="1" ht="15" customHeight="1">
      <c r="A170" s="685"/>
      <c r="B170" s="683" t="s">
        <v>2366</v>
      </c>
      <c r="C170" s="247" t="s">
        <v>1236</v>
      </c>
      <c r="D170" s="1012">
        <v>60</v>
      </c>
      <c r="E170" s="609"/>
      <c r="F170" s="609">
        <f t="shared" si="4"/>
        <v>0</v>
      </c>
      <c r="G170" s="682"/>
      <c r="H170" s="682"/>
      <c r="I170" s="682"/>
      <c r="J170" s="682"/>
    </row>
    <row r="171" spans="1:10" s="610" customFormat="1" ht="38.25">
      <c r="A171" s="684"/>
      <c r="B171" s="246" t="s">
        <v>2365</v>
      </c>
      <c r="C171" s="247"/>
      <c r="D171" s="1012"/>
      <c r="E171" s="609"/>
      <c r="F171" s="609"/>
      <c r="G171" s="611"/>
    </row>
    <row r="172" spans="1:10" s="610" customFormat="1" ht="14.25">
      <c r="A172" s="684"/>
      <c r="B172" s="683" t="s">
        <v>2364</v>
      </c>
      <c r="C172" s="247" t="s">
        <v>1236</v>
      </c>
      <c r="D172" s="1012">
        <v>18</v>
      </c>
      <c r="E172" s="609"/>
      <c r="F172" s="609">
        <f>D172*E172</f>
        <v>0</v>
      </c>
      <c r="G172" s="682"/>
      <c r="H172" s="682"/>
      <c r="I172" s="682"/>
      <c r="J172" s="682"/>
    </row>
    <row r="173" spans="1:10" s="610" customFormat="1" ht="14.25">
      <c r="A173" s="684"/>
      <c r="B173" s="683"/>
      <c r="C173" s="247"/>
      <c r="D173" s="1012"/>
      <c r="E173" s="609"/>
      <c r="F173" s="609"/>
      <c r="G173" s="682"/>
      <c r="H173" s="682"/>
      <c r="I173" s="682"/>
      <c r="J173" s="682"/>
    </row>
    <row r="174" spans="1:10" s="623" customFormat="1" ht="57" customHeight="1">
      <c r="A174" s="248">
        <v>20</v>
      </c>
      <c r="B174" s="210" t="s">
        <v>2363</v>
      </c>
      <c r="C174" s="625"/>
      <c r="D174" s="1026"/>
      <c r="E174" s="597"/>
      <c r="F174" s="607"/>
      <c r="G174" s="624"/>
    </row>
    <row r="175" spans="1:10" s="623" customFormat="1" ht="25.5">
      <c r="A175" s="679"/>
      <c r="B175" s="210" t="s">
        <v>2362</v>
      </c>
      <c r="C175" s="625"/>
      <c r="D175" s="1026"/>
      <c r="E175" s="597"/>
      <c r="F175" s="607"/>
      <c r="G175" s="624"/>
    </row>
    <row r="176" spans="1:10" s="623" customFormat="1">
      <c r="A176" s="679"/>
      <c r="B176" s="681" t="s">
        <v>2910</v>
      </c>
      <c r="C176" s="625"/>
      <c r="D176" s="1026"/>
      <c r="E176" s="597"/>
      <c r="F176" s="607"/>
      <c r="G176" s="624"/>
    </row>
    <row r="177" spans="1:7" s="623" customFormat="1">
      <c r="A177" s="680"/>
      <c r="B177" s="678" t="s">
        <v>2361</v>
      </c>
      <c r="C177" s="625" t="s">
        <v>556</v>
      </c>
      <c r="D177" s="1031">
        <v>216</v>
      </c>
      <c r="E177" s="597"/>
      <c r="F177" s="211">
        <f>D177*E177</f>
        <v>0</v>
      </c>
      <c r="G177" s="624"/>
    </row>
    <row r="178" spans="1:7" s="623" customFormat="1">
      <c r="A178" s="680"/>
      <c r="B178" s="678" t="s">
        <v>2360</v>
      </c>
      <c r="C178" s="625" t="s">
        <v>556</v>
      </c>
      <c r="D178" s="1031">
        <v>88</v>
      </c>
      <c r="E178" s="597"/>
      <c r="F178" s="211">
        <f>D178*E178</f>
        <v>0</v>
      </c>
      <c r="G178" s="624"/>
    </row>
    <row r="179" spans="1:7" s="623" customFormat="1">
      <c r="A179" s="679"/>
      <c r="B179" s="678"/>
      <c r="C179" s="625"/>
      <c r="D179" s="1026"/>
      <c r="E179" s="597"/>
      <c r="F179" s="607"/>
      <c r="G179" s="624"/>
    </row>
    <row r="180" spans="1:7" s="204" customFormat="1" ht="25.5">
      <c r="A180" s="248">
        <v>21</v>
      </c>
      <c r="B180" s="377" t="s">
        <v>2359</v>
      </c>
      <c r="C180" s="202"/>
      <c r="D180" s="993"/>
      <c r="E180" s="203"/>
      <c r="F180" s="203"/>
    </row>
    <row r="181" spans="1:7" s="204" customFormat="1">
      <c r="A181" s="604"/>
      <c r="B181" s="377" t="s">
        <v>2358</v>
      </c>
      <c r="C181" s="674"/>
      <c r="D181" s="1012"/>
      <c r="E181" s="609"/>
      <c r="F181" s="211"/>
    </row>
    <row r="182" spans="1:7" s="204" customFormat="1">
      <c r="A182" s="604"/>
      <c r="B182" s="377" t="s">
        <v>2911</v>
      </c>
      <c r="C182" s="202"/>
      <c r="D182" s="993"/>
      <c r="E182" s="203"/>
      <c r="F182" s="203"/>
    </row>
    <row r="183" spans="1:7" s="198" customFormat="1">
      <c r="A183" s="677"/>
      <c r="B183" s="676" t="s">
        <v>2357</v>
      </c>
      <c r="C183" s="195"/>
      <c r="D183" s="1018"/>
      <c r="E183" s="203"/>
      <c r="F183" s="211"/>
    </row>
    <row r="184" spans="1:7" s="204" customFormat="1">
      <c r="A184" s="209"/>
      <c r="B184" s="194" t="s">
        <v>2356</v>
      </c>
      <c r="C184" s="674"/>
      <c r="D184" s="1012"/>
      <c r="E184" s="609"/>
      <c r="F184" s="211"/>
    </row>
    <row r="185" spans="1:7" s="204" customFormat="1">
      <c r="A185" s="209"/>
      <c r="B185" s="194" t="s">
        <v>2355</v>
      </c>
      <c r="C185" s="674"/>
      <c r="D185" s="1012"/>
      <c r="E185" s="609"/>
      <c r="F185" s="211"/>
    </row>
    <row r="186" spans="1:7" s="204" customFormat="1">
      <c r="A186" s="209"/>
      <c r="B186" s="194" t="s">
        <v>2354</v>
      </c>
      <c r="C186" s="674"/>
      <c r="D186" s="1012"/>
      <c r="E186" s="609"/>
      <c r="F186" s="211"/>
    </row>
    <row r="187" spans="1:7" s="204" customFormat="1">
      <c r="A187" s="209"/>
      <c r="B187" s="194" t="s">
        <v>2353</v>
      </c>
      <c r="C187" s="674"/>
      <c r="D187" s="1012"/>
      <c r="E187" s="609"/>
      <c r="F187" s="211"/>
    </row>
    <row r="188" spans="1:7" s="204" customFormat="1">
      <c r="A188" s="209"/>
      <c r="B188" s="194" t="s">
        <v>2352</v>
      </c>
      <c r="C188" s="674"/>
      <c r="D188" s="1012"/>
      <c r="E188" s="609"/>
      <c r="F188" s="211"/>
    </row>
    <row r="189" spans="1:7" s="204" customFormat="1">
      <c r="A189" s="209"/>
      <c r="B189" s="194" t="s">
        <v>2351</v>
      </c>
      <c r="C189" s="674"/>
      <c r="D189" s="1012"/>
      <c r="E189" s="609"/>
      <c r="F189" s="211"/>
    </row>
    <row r="190" spans="1:7" s="204" customFormat="1">
      <c r="A190" s="209"/>
      <c r="B190" s="675" t="s">
        <v>2350</v>
      </c>
      <c r="C190" s="674"/>
      <c r="D190" s="1012"/>
      <c r="E190" s="609"/>
      <c r="F190" s="211"/>
    </row>
    <row r="191" spans="1:7" s="204" customFormat="1">
      <c r="A191" s="209"/>
      <c r="B191" s="194" t="s">
        <v>2349</v>
      </c>
      <c r="C191" s="674"/>
      <c r="D191" s="1012"/>
      <c r="E191" s="609"/>
      <c r="F191" s="211"/>
    </row>
    <row r="192" spans="1:7" s="204" customFormat="1">
      <c r="A192" s="209"/>
      <c r="B192" s="675" t="s">
        <v>2348</v>
      </c>
      <c r="C192" s="674"/>
      <c r="D192" s="1012"/>
      <c r="E192" s="609"/>
      <c r="F192" s="211"/>
    </row>
    <row r="193" spans="1:8" s="204" customFormat="1">
      <c r="A193" s="209"/>
      <c r="B193" s="194" t="s">
        <v>2912</v>
      </c>
      <c r="C193" s="674"/>
      <c r="D193" s="1012"/>
      <c r="E193" s="609"/>
      <c r="F193" s="211"/>
    </row>
    <row r="194" spans="1:8" s="204" customFormat="1">
      <c r="A194" s="209"/>
      <c r="B194" s="194" t="s">
        <v>2347</v>
      </c>
      <c r="C194" s="674"/>
      <c r="D194" s="1012"/>
      <c r="E194" s="609"/>
      <c r="F194" s="211"/>
    </row>
    <row r="195" spans="1:8" s="204" customFormat="1">
      <c r="A195" s="209"/>
      <c r="B195" s="194" t="s">
        <v>2346</v>
      </c>
      <c r="C195" s="674"/>
      <c r="D195" s="1012"/>
      <c r="E195" s="609"/>
      <c r="F195" s="211"/>
    </row>
    <row r="196" spans="1:8" s="204" customFormat="1">
      <c r="A196" s="209"/>
      <c r="B196" s="194" t="s">
        <v>2345</v>
      </c>
      <c r="C196" s="674"/>
      <c r="D196" s="1012"/>
      <c r="E196" s="609"/>
      <c r="F196" s="211"/>
    </row>
    <row r="197" spans="1:8" s="204" customFormat="1">
      <c r="A197" s="209"/>
      <c r="B197" s="194" t="s">
        <v>2344</v>
      </c>
      <c r="C197" s="674"/>
      <c r="D197" s="1012"/>
      <c r="E197" s="609"/>
      <c r="F197" s="211"/>
    </row>
    <row r="198" spans="1:8" s="204" customFormat="1">
      <c r="A198" s="209"/>
      <c r="B198" s="194"/>
      <c r="C198" s="598" t="s">
        <v>1346</v>
      </c>
      <c r="D198" s="1028">
        <v>3</v>
      </c>
      <c r="E198" s="597"/>
      <c r="F198" s="607">
        <f>D198*E198</f>
        <v>0</v>
      </c>
    </row>
    <row r="199" spans="1:8" s="204" customFormat="1">
      <c r="A199" s="209"/>
      <c r="B199" s="194"/>
      <c r="C199" s="598"/>
      <c r="D199" s="1028"/>
      <c r="E199" s="597"/>
      <c r="F199" s="607"/>
    </row>
    <row r="200" spans="1:8" s="204" customFormat="1" ht="25.5">
      <c r="A200" s="248">
        <v>22</v>
      </c>
      <c r="B200" s="608" t="s">
        <v>2343</v>
      </c>
      <c r="C200" s="598"/>
      <c r="D200" s="1025"/>
      <c r="E200" s="597"/>
      <c r="F200" s="607"/>
    </row>
    <row r="201" spans="1:8" s="204" customFormat="1">
      <c r="A201" s="604"/>
      <c r="B201" s="599"/>
      <c r="C201" s="598" t="s">
        <v>2342</v>
      </c>
      <c r="D201" s="1025">
        <v>2210</v>
      </c>
      <c r="E201" s="597"/>
      <c r="F201" s="211">
        <f>D201*E201</f>
        <v>0</v>
      </c>
    </row>
    <row r="202" spans="1:8" s="204" customFormat="1">
      <c r="A202" s="604"/>
      <c r="B202" s="599"/>
      <c r="C202" s="598"/>
      <c r="D202" s="1025"/>
      <c r="E202" s="597"/>
      <c r="F202" s="211"/>
    </row>
    <row r="203" spans="1:8" s="673" customFormat="1" ht="38.25">
      <c r="A203" s="248">
        <v>23</v>
      </c>
      <c r="B203" s="608" t="s">
        <v>2341</v>
      </c>
      <c r="C203" s="598"/>
      <c r="D203" s="1025"/>
      <c r="E203" s="597"/>
      <c r="F203" s="607"/>
    </row>
    <row r="204" spans="1:8" s="673" customFormat="1">
      <c r="A204" s="604"/>
      <c r="B204" s="599"/>
      <c r="C204" s="598" t="s">
        <v>1346</v>
      </c>
      <c r="D204" s="1025">
        <v>6</v>
      </c>
      <c r="E204" s="597"/>
      <c r="F204" s="211">
        <f>D204*E204</f>
        <v>0</v>
      </c>
    </row>
    <row r="205" spans="1:8" s="204" customFormat="1">
      <c r="A205" s="604"/>
      <c r="B205" s="599"/>
      <c r="C205" s="598"/>
      <c r="D205" s="1025"/>
      <c r="E205" s="597"/>
      <c r="F205" s="211"/>
    </row>
    <row r="206" spans="1:8" s="173" customFormat="1" ht="39.75" customHeight="1">
      <c r="A206" s="248">
        <v>24</v>
      </c>
      <c r="B206" s="603" t="s">
        <v>2340</v>
      </c>
      <c r="C206" s="594"/>
      <c r="D206" s="1032"/>
      <c r="E206" s="458"/>
      <c r="F206" s="312"/>
      <c r="G206" s="600"/>
      <c r="H206" s="592"/>
    </row>
    <row r="207" spans="1:8" s="672" customFormat="1">
      <c r="A207" s="604"/>
      <c r="B207" s="671" t="s">
        <v>2339</v>
      </c>
      <c r="C207" s="598" t="s">
        <v>1346</v>
      </c>
      <c r="D207" s="1025">
        <v>10</v>
      </c>
      <c r="E207" s="597"/>
      <c r="F207" s="211">
        <f t="shared" ref="F207:F238" si="5">D207*E207</f>
        <v>0</v>
      </c>
    </row>
    <row r="208" spans="1:8" s="204" customFormat="1">
      <c r="A208" s="604"/>
      <c r="B208" s="671" t="s">
        <v>2338</v>
      </c>
      <c r="C208" s="598" t="s">
        <v>1346</v>
      </c>
      <c r="D208" s="1025">
        <v>6</v>
      </c>
      <c r="E208" s="597"/>
      <c r="F208" s="211">
        <f t="shared" si="5"/>
        <v>0</v>
      </c>
    </row>
    <row r="209" spans="1:8" s="204" customFormat="1">
      <c r="A209" s="604"/>
      <c r="B209" s="671" t="s">
        <v>2337</v>
      </c>
      <c r="C209" s="598" t="s">
        <v>1346</v>
      </c>
      <c r="D209" s="1025">
        <v>2</v>
      </c>
      <c r="E209" s="597"/>
      <c r="F209" s="211">
        <f t="shared" si="5"/>
        <v>0</v>
      </c>
    </row>
    <row r="210" spans="1:8" s="204" customFormat="1">
      <c r="A210" s="604"/>
      <c r="B210" s="671" t="s">
        <v>2336</v>
      </c>
      <c r="C210" s="598" t="s">
        <v>1346</v>
      </c>
      <c r="D210" s="1025">
        <v>8</v>
      </c>
      <c r="E210" s="597"/>
      <c r="F210" s="211">
        <f t="shared" si="5"/>
        <v>0</v>
      </c>
    </row>
    <row r="211" spans="1:8" s="173" customFormat="1" ht="16.5" customHeight="1">
      <c r="A211" s="248"/>
      <c r="B211" s="603"/>
      <c r="C211" s="594"/>
      <c r="D211" s="1032"/>
      <c r="E211" s="458"/>
      <c r="F211" s="211">
        <f t="shared" si="5"/>
        <v>0</v>
      </c>
      <c r="G211" s="600"/>
      <c r="H211" s="592"/>
    </row>
    <row r="212" spans="1:8" s="173" customFormat="1" ht="39.75" customHeight="1">
      <c r="A212" s="248">
        <v>25</v>
      </c>
      <c r="B212" s="603" t="s">
        <v>2335</v>
      </c>
      <c r="C212" s="594"/>
      <c r="D212" s="1032"/>
      <c r="E212" s="458"/>
      <c r="F212" s="211">
        <f t="shared" si="5"/>
        <v>0</v>
      </c>
      <c r="G212" s="600"/>
      <c r="H212" s="592"/>
    </row>
    <row r="213" spans="1:8" s="672" customFormat="1">
      <c r="A213" s="604"/>
      <c r="B213" s="671" t="s">
        <v>2334</v>
      </c>
      <c r="C213" s="598" t="s">
        <v>1346</v>
      </c>
      <c r="D213" s="1025">
        <v>4</v>
      </c>
      <c r="E213" s="597"/>
      <c r="F213" s="211">
        <f t="shared" si="5"/>
        <v>0</v>
      </c>
    </row>
    <row r="214" spans="1:8" s="204" customFormat="1" ht="14.25" customHeight="1">
      <c r="A214" s="604"/>
      <c r="B214" s="671" t="s">
        <v>2333</v>
      </c>
      <c r="C214" s="598" t="s">
        <v>1346</v>
      </c>
      <c r="D214" s="1025">
        <v>4</v>
      </c>
      <c r="E214" s="597"/>
      <c r="F214" s="211">
        <f t="shared" si="5"/>
        <v>0</v>
      </c>
    </row>
    <row r="215" spans="1:8" s="204" customFormat="1">
      <c r="A215" s="604"/>
      <c r="B215" s="671" t="s">
        <v>2332</v>
      </c>
      <c r="C215" s="598" t="s">
        <v>1346</v>
      </c>
      <c r="D215" s="1025">
        <v>6</v>
      </c>
      <c r="E215" s="597"/>
      <c r="F215" s="211">
        <f t="shared" si="5"/>
        <v>0</v>
      </c>
    </row>
    <row r="216" spans="1:8" s="173" customFormat="1">
      <c r="A216" s="670"/>
      <c r="B216" s="669"/>
      <c r="C216" s="668"/>
      <c r="D216" s="1033"/>
      <c r="E216" s="582"/>
      <c r="F216" s="211">
        <f t="shared" si="5"/>
        <v>0</v>
      </c>
    </row>
    <row r="217" spans="1:8" s="173" customFormat="1" ht="63.75">
      <c r="A217" s="174" t="s">
        <v>2331</v>
      </c>
      <c r="B217" s="175" t="s">
        <v>2913</v>
      </c>
      <c r="C217" s="176"/>
      <c r="D217" s="1000"/>
      <c r="E217" s="582"/>
      <c r="F217" s="211">
        <f t="shared" si="5"/>
        <v>0</v>
      </c>
    </row>
    <row r="218" spans="1:8" s="173" customFormat="1">
      <c r="A218" s="667"/>
      <c r="B218" s="175">
        <v>460</v>
      </c>
      <c r="C218" s="176" t="s">
        <v>223</v>
      </c>
      <c r="D218" s="1000">
        <v>1</v>
      </c>
      <c r="E218" s="582"/>
      <c r="F218" s="211">
        <f t="shared" si="5"/>
        <v>0</v>
      </c>
    </row>
    <row r="219" spans="1:8" s="173" customFormat="1">
      <c r="A219" s="667"/>
      <c r="B219" s="175">
        <v>560</v>
      </c>
      <c r="C219" s="176" t="s">
        <v>223</v>
      </c>
      <c r="D219" s="1000">
        <v>2</v>
      </c>
      <c r="E219" s="582"/>
      <c r="F219" s="211">
        <f t="shared" si="5"/>
        <v>0</v>
      </c>
    </row>
    <row r="220" spans="1:8" s="173" customFormat="1">
      <c r="A220" s="667"/>
      <c r="B220" s="175">
        <v>700</v>
      </c>
      <c r="C220" s="176" t="s">
        <v>223</v>
      </c>
      <c r="D220" s="1000">
        <v>3</v>
      </c>
      <c r="E220" s="582"/>
      <c r="F220" s="211">
        <f t="shared" si="5"/>
        <v>0</v>
      </c>
    </row>
    <row r="221" spans="1:8" s="173" customFormat="1">
      <c r="A221" s="667"/>
      <c r="B221" s="175">
        <v>1000</v>
      </c>
      <c r="C221" s="176" t="s">
        <v>223</v>
      </c>
      <c r="D221" s="1000">
        <v>8</v>
      </c>
      <c r="E221" s="582"/>
      <c r="F221" s="211">
        <f t="shared" si="5"/>
        <v>0</v>
      </c>
    </row>
    <row r="222" spans="1:8" s="173" customFormat="1">
      <c r="A222" s="670"/>
      <c r="B222" s="669"/>
      <c r="C222" s="668"/>
      <c r="D222" s="1033"/>
      <c r="E222" s="582"/>
      <c r="F222" s="211">
        <f t="shared" si="5"/>
        <v>0</v>
      </c>
    </row>
    <row r="223" spans="1:8" s="173" customFormat="1" ht="111.75" customHeight="1">
      <c r="A223" s="174" t="s">
        <v>2330</v>
      </c>
      <c r="B223" s="175" t="s">
        <v>2914</v>
      </c>
      <c r="C223" s="176"/>
      <c r="D223" s="1000"/>
      <c r="E223" s="582"/>
      <c r="F223" s="211">
        <f t="shared" si="5"/>
        <v>0</v>
      </c>
    </row>
    <row r="224" spans="1:8" s="173" customFormat="1">
      <c r="A224" s="667"/>
      <c r="B224" s="175" t="s">
        <v>2319</v>
      </c>
      <c r="C224" s="176" t="s">
        <v>1346</v>
      </c>
      <c r="D224" s="1000">
        <v>1</v>
      </c>
      <c r="E224" s="582"/>
      <c r="F224" s="211">
        <f t="shared" si="5"/>
        <v>0</v>
      </c>
    </row>
    <row r="225" spans="1:6" s="173" customFormat="1">
      <c r="A225" s="667"/>
      <c r="B225" s="175" t="s">
        <v>2329</v>
      </c>
      <c r="C225" s="176" t="s">
        <v>1346</v>
      </c>
      <c r="D225" s="1000">
        <v>2</v>
      </c>
      <c r="E225" s="582"/>
      <c r="F225" s="211">
        <f t="shared" si="5"/>
        <v>0</v>
      </c>
    </row>
    <row r="226" spans="1:6" s="173" customFormat="1">
      <c r="A226" s="667"/>
      <c r="B226" s="175" t="s">
        <v>2328</v>
      </c>
      <c r="C226" s="176" t="s">
        <v>1346</v>
      </c>
      <c r="D226" s="1000">
        <v>2</v>
      </c>
      <c r="E226" s="582"/>
      <c r="F226" s="211">
        <f t="shared" si="5"/>
        <v>0</v>
      </c>
    </row>
    <row r="227" spans="1:6" s="173" customFormat="1">
      <c r="A227" s="667"/>
      <c r="B227" s="175" t="s">
        <v>2327</v>
      </c>
      <c r="C227" s="176" t="s">
        <v>1346</v>
      </c>
      <c r="D227" s="1000">
        <v>1</v>
      </c>
      <c r="E227" s="582"/>
      <c r="F227" s="211">
        <f t="shared" si="5"/>
        <v>0</v>
      </c>
    </row>
    <row r="228" spans="1:6" s="173" customFormat="1">
      <c r="A228" s="667"/>
      <c r="B228" s="175" t="s">
        <v>2326</v>
      </c>
      <c r="C228" s="176" t="s">
        <v>1346</v>
      </c>
      <c r="D228" s="1000">
        <v>2</v>
      </c>
      <c r="E228" s="582"/>
      <c r="F228" s="211">
        <f t="shared" si="5"/>
        <v>0</v>
      </c>
    </row>
    <row r="229" spans="1:6" s="173" customFormat="1">
      <c r="A229" s="667"/>
      <c r="B229" s="175" t="s">
        <v>2325</v>
      </c>
      <c r="C229" s="176" t="s">
        <v>1346</v>
      </c>
      <c r="D229" s="1000">
        <v>2</v>
      </c>
      <c r="E229" s="582"/>
      <c r="F229" s="211">
        <f t="shared" si="5"/>
        <v>0</v>
      </c>
    </row>
    <row r="230" spans="1:6" s="173" customFormat="1">
      <c r="A230" s="667"/>
      <c r="B230" s="175" t="s">
        <v>2324</v>
      </c>
      <c r="C230" s="176" t="s">
        <v>1346</v>
      </c>
      <c r="D230" s="1000">
        <v>1</v>
      </c>
      <c r="E230" s="582"/>
      <c r="F230" s="211">
        <f t="shared" si="5"/>
        <v>0</v>
      </c>
    </row>
    <row r="231" spans="1:6" s="173" customFormat="1">
      <c r="A231" s="667"/>
      <c r="B231" s="175" t="s">
        <v>2323</v>
      </c>
      <c r="C231" s="176" t="s">
        <v>1346</v>
      </c>
      <c r="D231" s="1000">
        <v>2</v>
      </c>
      <c r="E231" s="582"/>
      <c r="F231" s="211">
        <f t="shared" si="5"/>
        <v>0</v>
      </c>
    </row>
    <row r="232" spans="1:6" s="173" customFormat="1">
      <c r="A232" s="667"/>
      <c r="B232" s="175" t="s">
        <v>2322</v>
      </c>
      <c r="C232" s="176" t="s">
        <v>1346</v>
      </c>
      <c r="D232" s="1000">
        <v>1</v>
      </c>
      <c r="E232" s="582"/>
      <c r="F232" s="211">
        <f t="shared" si="5"/>
        <v>0</v>
      </c>
    </row>
    <row r="233" spans="1:6" s="173" customFormat="1">
      <c r="A233" s="667"/>
      <c r="B233" s="175"/>
      <c r="C233" s="176"/>
      <c r="D233" s="1000"/>
      <c r="E233" s="582"/>
      <c r="F233" s="211">
        <f t="shared" si="5"/>
        <v>0</v>
      </c>
    </row>
    <row r="234" spans="1:6" s="173" customFormat="1" ht="63.75">
      <c r="A234" s="174" t="s">
        <v>2321</v>
      </c>
      <c r="B234" s="175" t="s">
        <v>2915</v>
      </c>
      <c r="C234" s="176"/>
      <c r="D234" s="1000"/>
      <c r="E234" s="582"/>
      <c r="F234" s="211">
        <f t="shared" si="5"/>
        <v>0</v>
      </c>
    </row>
    <row r="235" spans="1:6" s="173" customFormat="1">
      <c r="A235" s="667"/>
      <c r="B235" s="175">
        <v>460</v>
      </c>
      <c r="C235" s="176" t="s">
        <v>223</v>
      </c>
      <c r="D235" s="1000">
        <v>1</v>
      </c>
      <c r="E235" s="582"/>
      <c r="F235" s="211">
        <f t="shared" si="5"/>
        <v>0</v>
      </c>
    </row>
    <row r="236" spans="1:6" s="173" customFormat="1">
      <c r="A236" s="667"/>
      <c r="B236" s="175">
        <v>700</v>
      </c>
      <c r="C236" s="176" t="s">
        <v>223</v>
      </c>
      <c r="D236" s="1000">
        <v>3</v>
      </c>
      <c r="E236" s="582"/>
      <c r="F236" s="211">
        <f t="shared" si="5"/>
        <v>0</v>
      </c>
    </row>
    <row r="237" spans="1:6" s="173" customFormat="1">
      <c r="A237" s="670"/>
      <c r="B237" s="669"/>
      <c r="C237" s="668"/>
      <c r="D237" s="1033"/>
      <c r="E237" s="582"/>
      <c r="F237" s="211">
        <f t="shared" si="5"/>
        <v>0</v>
      </c>
    </row>
    <row r="238" spans="1:6" s="173" customFormat="1" ht="111.75" customHeight="1">
      <c r="A238" s="174" t="s">
        <v>2320</v>
      </c>
      <c r="B238" s="175" t="s">
        <v>2916</v>
      </c>
      <c r="C238" s="176"/>
      <c r="D238" s="1000"/>
      <c r="E238" s="582"/>
      <c r="F238" s="211">
        <f t="shared" si="5"/>
        <v>0</v>
      </c>
    </row>
    <row r="239" spans="1:6" s="173" customFormat="1">
      <c r="A239" s="667"/>
      <c r="B239" s="175" t="s">
        <v>2319</v>
      </c>
      <c r="C239" s="176" t="s">
        <v>1346</v>
      </c>
      <c r="D239" s="1000">
        <v>1</v>
      </c>
      <c r="E239" s="582"/>
      <c r="F239" s="211">
        <f t="shared" ref="F239:F270" si="6">D239*E239</f>
        <v>0</v>
      </c>
    </row>
    <row r="240" spans="1:6" s="173" customFormat="1">
      <c r="A240" s="667"/>
      <c r="B240" s="175" t="s">
        <v>2318</v>
      </c>
      <c r="C240" s="176" t="s">
        <v>1346</v>
      </c>
      <c r="D240" s="1000">
        <v>3</v>
      </c>
      <c r="E240" s="582"/>
      <c r="F240" s="211">
        <f t="shared" si="6"/>
        <v>0</v>
      </c>
    </row>
    <row r="241" spans="1:6" s="173" customFormat="1">
      <c r="A241" s="670"/>
      <c r="B241" s="669"/>
      <c r="C241" s="668"/>
      <c r="D241" s="1033"/>
      <c r="E241" s="582"/>
      <c r="F241" s="211">
        <f t="shared" si="6"/>
        <v>0</v>
      </c>
    </row>
    <row r="242" spans="1:6" s="173" customFormat="1" ht="63.75">
      <c r="A242" s="174" t="s">
        <v>2317</v>
      </c>
      <c r="B242" s="175" t="s">
        <v>2917</v>
      </c>
      <c r="C242" s="176"/>
      <c r="D242" s="1000"/>
      <c r="E242" s="582"/>
      <c r="F242" s="211">
        <f t="shared" si="6"/>
        <v>0</v>
      </c>
    </row>
    <row r="243" spans="1:6" s="173" customFormat="1">
      <c r="A243" s="667"/>
      <c r="B243" s="175"/>
      <c r="C243" s="176" t="s">
        <v>223</v>
      </c>
      <c r="D243" s="1000">
        <v>4</v>
      </c>
      <c r="E243" s="582"/>
      <c r="F243" s="211">
        <f t="shared" si="6"/>
        <v>0</v>
      </c>
    </row>
    <row r="244" spans="1:6" s="173" customFormat="1">
      <c r="A244" s="670"/>
      <c r="B244" s="669"/>
      <c r="C244" s="668"/>
      <c r="D244" s="1033"/>
      <c r="E244" s="582"/>
      <c r="F244" s="211">
        <f t="shared" si="6"/>
        <v>0</v>
      </c>
    </row>
    <row r="245" spans="1:6" s="173" customFormat="1" ht="51">
      <c r="A245" s="174" t="s">
        <v>2316</v>
      </c>
      <c r="B245" s="175" t="s">
        <v>2918</v>
      </c>
      <c r="C245" s="176"/>
      <c r="D245" s="1000"/>
      <c r="E245" s="582"/>
      <c r="F245" s="211">
        <f t="shared" si="6"/>
        <v>0</v>
      </c>
    </row>
    <row r="246" spans="1:6" s="173" customFormat="1">
      <c r="A246" s="667"/>
      <c r="B246" s="175"/>
      <c r="C246" s="176" t="s">
        <v>223</v>
      </c>
      <c r="D246" s="1000">
        <v>4</v>
      </c>
      <c r="E246" s="582"/>
      <c r="F246" s="211">
        <f t="shared" si="6"/>
        <v>0</v>
      </c>
    </row>
    <row r="247" spans="1:6" s="173" customFormat="1">
      <c r="A247" s="667"/>
      <c r="B247" s="175"/>
      <c r="C247" s="176"/>
      <c r="D247" s="1000"/>
      <c r="E247" s="582"/>
      <c r="F247" s="211">
        <f t="shared" si="6"/>
        <v>0</v>
      </c>
    </row>
    <row r="248" spans="1:6" s="173" customFormat="1" ht="51">
      <c r="A248" s="174" t="s">
        <v>2315</v>
      </c>
      <c r="B248" s="175" t="s">
        <v>2919</v>
      </c>
      <c r="C248" s="176"/>
      <c r="D248" s="1000"/>
      <c r="E248" s="582"/>
      <c r="F248" s="211">
        <f t="shared" si="6"/>
        <v>0</v>
      </c>
    </row>
    <row r="249" spans="1:6" s="173" customFormat="1">
      <c r="A249" s="667"/>
      <c r="B249" s="175"/>
      <c r="C249" s="176" t="s">
        <v>223</v>
      </c>
      <c r="D249" s="1000">
        <v>24</v>
      </c>
      <c r="E249" s="582"/>
      <c r="F249" s="211">
        <f t="shared" si="6"/>
        <v>0</v>
      </c>
    </row>
    <row r="250" spans="1:6" s="173" customFormat="1">
      <c r="A250" s="667"/>
      <c r="B250" s="175"/>
      <c r="C250" s="176"/>
      <c r="D250" s="1000"/>
      <c r="E250" s="582"/>
      <c r="F250" s="211">
        <f t="shared" si="6"/>
        <v>0</v>
      </c>
    </row>
    <row r="251" spans="1:6" s="173" customFormat="1" ht="63.75">
      <c r="A251" s="174" t="s">
        <v>2314</v>
      </c>
      <c r="B251" s="175" t="s">
        <v>2920</v>
      </c>
      <c r="C251" s="176"/>
      <c r="D251" s="1000"/>
      <c r="E251" s="582"/>
      <c r="F251" s="211">
        <f t="shared" si="6"/>
        <v>0</v>
      </c>
    </row>
    <row r="252" spans="1:6" s="173" customFormat="1">
      <c r="A252" s="667"/>
      <c r="B252" s="175"/>
      <c r="C252" s="176" t="s">
        <v>223</v>
      </c>
      <c r="D252" s="1000">
        <v>11</v>
      </c>
      <c r="E252" s="582"/>
      <c r="F252" s="211">
        <f t="shared" si="6"/>
        <v>0</v>
      </c>
    </row>
    <row r="253" spans="1:6" s="173" customFormat="1">
      <c r="A253" s="667"/>
      <c r="B253" s="175"/>
      <c r="C253" s="176"/>
      <c r="D253" s="1000"/>
      <c r="E253" s="582"/>
      <c r="F253" s="211">
        <f t="shared" si="6"/>
        <v>0</v>
      </c>
    </row>
    <row r="254" spans="1:6" s="173" customFormat="1" ht="38.25">
      <c r="A254" s="174" t="s">
        <v>2313</v>
      </c>
      <c r="B254" s="175" t="s">
        <v>2921</v>
      </c>
      <c r="C254" s="176"/>
      <c r="D254" s="1000"/>
      <c r="E254" s="582"/>
      <c r="F254" s="211">
        <f t="shared" si="6"/>
        <v>0</v>
      </c>
    </row>
    <row r="255" spans="1:6" s="173" customFormat="1">
      <c r="A255" s="667"/>
      <c r="B255" s="666">
        <v>0.75</v>
      </c>
      <c r="C255" s="176" t="s">
        <v>1346</v>
      </c>
      <c r="D255" s="1000">
        <v>4</v>
      </c>
      <c r="E255" s="582"/>
      <c r="F255" s="211">
        <f t="shared" si="6"/>
        <v>0</v>
      </c>
    </row>
    <row r="256" spans="1:6" s="173" customFormat="1">
      <c r="A256" s="667"/>
      <c r="B256" s="175"/>
      <c r="C256" s="176"/>
      <c r="D256" s="1000"/>
      <c r="E256" s="582"/>
      <c r="F256" s="211">
        <f t="shared" si="6"/>
        <v>0</v>
      </c>
    </row>
    <row r="257" spans="1:8" s="173" customFormat="1" ht="38.25">
      <c r="A257" s="174" t="s">
        <v>2312</v>
      </c>
      <c r="B257" s="175" t="s">
        <v>2922</v>
      </c>
      <c r="C257" s="176"/>
      <c r="D257" s="1000"/>
      <c r="E257" s="582"/>
      <c r="F257" s="211">
        <f t="shared" si="6"/>
        <v>0</v>
      </c>
    </row>
    <row r="258" spans="1:8" s="173" customFormat="1">
      <c r="A258" s="667"/>
      <c r="B258" s="666" t="s">
        <v>2311</v>
      </c>
      <c r="C258" s="176" t="s">
        <v>1236</v>
      </c>
      <c r="D258" s="1000">
        <v>1992</v>
      </c>
      <c r="E258" s="582"/>
      <c r="F258" s="211">
        <f t="shared" si="6"/>
        <v>0</v>
      </c>
    </row>
    <row r="259" spans="1:8" s="173" customFormat="1">
      <c r="A259" s="667"/>
      <c r="B259" s="175"/>
      <c r="C259" s="176"/>
      <c r="D259" s="1000"/>
      <c r="E259" s="582"/>
      <c r="F259" s="211">
        <f t="shared" si="6"/>
        <v>0</v>
      </c>
    </row>
    <row r="260" spans="1:8" s="173" customFormat="1" ht="61.5" customHeight="1">
      <c r="A260" s="174" t="s">
        <v>2310</v>
      </c>
      <c r="B260" s="175" t="s">
        <v>2923</v>
      </c>
      <c r="C260" s="176"/>
      <c r="D260" s="1000"/>
      <c r="E260" s="582"/>
      <c r="F260" s="211">
        <f t="shared" si="6"/>
        <v>0</v>
      </c>
    </row>
    <row r="261" spans="1:8" s="173" customFormat="1">
      <c r="A261" s="667"/>
      <c r="B261" s="666" t="s">
        <v>2309</v>
      </c>
      <c r="C261" s="176" t="s">
        <v>223</v>
      </c>
      <c r="D261" s="1000">
        <v>34</v>
      </c>
      <c r="E261" s="582"/>
      <c r="F261" s="211">
        <f t="shared" si="6"/>
        <v>0</v>
      </c>
    </row>
    <row r="262" spans="1:8" s="173" customFormat="1">
      <c r="A262" s="667"/>
      <c r="B262" s="666"/>
      <c r="C262" s="176"/>
      <c r="D262" s="1000"/>
      <c r="E262" s="582"/>
      <c r="F262" s="211">
        <f t="shared" si="6"/>
        <v>0</v>
      </c>
    </row>
    <row r="263" spans="1:8" s="173" customFormat="1" ht="77.25" customHeight="1">
      <c r="A263" s="174" t="s">
        <v>2308</v>
      </c>
      <c r="B263" s="175" t="s">
        <v>2924</v>
      </c>
      <c r="C263" s="176"/>
      <c r="D263" s="1000"/>
      <c r="E263" s="582"/>
      <c r="F263" s="211">
        <f t="shared" si="6"/>
        <v>0</v>
      </c>
    </row>
    <row r="264" spans="1:8" s="173" customFormat="1" ht="14.25">
      <c r="A264" s="667"/>
      <c r="B264" s="666" t="s">
        <v>2307</v>
      </c>
      <c r="C264" s="176" t="s">
        <v>1356</v>
      </c>
      <c r="D264" s="1000">
        <v>472</v>
      </c>
      <c r="E264" s="582"/>
      <c r="F264" s="211">
        <f t="shared" si="6"/>
        <v>0</v>
      </c>
    </row>
    <row r="265" spans="1:8" s="173" customFormat="1">
      <c r="A265" s="667"/>
      <c r="B265" s="666"/>
      <c r="C265" s="176"/>
      <c r="D265" s="1000"/>
      <c r="E265" s="582"/>
      <c r="F265" s="211">
        <f t="shared" si="6"/>
        <v>0</v>
      </c>
    </row>
    <row r="266" spans="1:8" s="173" customFormat="1" ht="63.75">
      <c r="A266" s="174" t="s">
        <v>2306</v>
      </c>
      <c r="B266" s="175" t="s">
        <v>2925</v>
      </c>
      <c r="C266" s="176"/>
      <c r="D266" s="1000"/>
      <c r="E266" s="582"/>
      <c r="F266" s="211">
        <f t="shared" si="6"/>
        <v>0</v>
      </c>
    </row>
    <row r="267" spans="1:8" s="173" customFormat="1">
      <c r="A267" s="667"/>
      <c r="B267" s="666"/>
      <c r="C267" s="176" t="s">
        <v>1236</v>
      </c>
      <c r="D267" s="1000">
        <v>378</v>
      </c>
      <c r="E267" s="582"/>
      <c r="F267" s="211">
        <f t="shared" si="6"/>
        <v>0</v>
      </c>
    </row>
    <row r="268" spans="1:8" s="173" customFormat="1">
      <c r="A268" s="667"/>
      <c r="B268" s="175"/>
      <c r="C268" s="176"/>
      <c r="D268" s="1000"/>
      <c r="E268" s="582"/>
      <c r="F268" s="211">
        <f t="shared" si="6"/>
        <v>0</v>
      </c>
    </row>
    <row r="269" spans="1:8" s="173" customFormat="1" ht="79.5" customHeight="1">
      <c r="A269" s="174" t="s">
        <v>2305</v>
      </c>
      <c r="B269" s="175" t="s">
        <v>2926</v>
      </c>
      <c r="C269" s="176"/>
      <c r="D269" s="1000"/>
      <c r="E269" s="582"/>
      <c r="F269" s="211">
        <f t="shared" si="6"/>
        <v>0</v>
      </c>
    </row>
    <row r="270" spans="1:8" s="173" customFormat="1">
      <c r="A270" s="667"/>
      <c r="B270" s="666"/>
      <c r="C270" s="176" t="s">
        <v>228</v>
      </c>
      <c r="D270" s="1000">
        <v>70</v>
      </c>
      <c r="E270" s="582"/>
      <c r="F270" s="211">
        <f t="shared" si="6"/>
        <v>0</v>
      </c>
    </row>
    <row r="271" spans="1:8" s="173" customFormat="1" ht="16.5" customHeight="1">
      <c r="A271" s="248"/>
      <c r="B271" s="603"/>
      <c r="C271" s="594"/>
      <c r="D271" s="1032"/>
      <c r="E271" s="458"/>
      <c r="F271" s="312"/>
      <c r="G271" s="600"/>
      <c r="H271" s="592"/>
    </row>
    <row r="272" spans="1:8" s="204" customFormat="1" ht="25.5">
      <c r="A272" s="248">
        <v>40</v>
      </c>
      <c r="B272" s="628" t="s">
        <v>2304</v>
      </c>
      <c r="C272" s="625"/>
      <c r="D272" s="1026"/>
      <c r="E272" s="597"/>
      <c r="F272" s="607"/>
    </row>
    <row r="273" spans="1:18" s="204" customFormat="1">
      <c r="A273" s="604"/>
      <c r="B273" s="626" t="s">
        <v>2303</v>
      </c>
      <c r="C273" s="625" t="s">
        <v>223</v>
      </c>
      <c r="D273" s="1026">
        <v>49</v>
      </c>
      <c r="E273" s="597"/>
      <c r="F273" s="211">
        <f>D273*E273</f>
        <v>0</v>
      </c>
    </row>
    <row r="274" spans="1:18" s="204" customFormat="1">
      <c r="A274" s="604"/>
      <c r="B274" s="626"/>
      <c r="C274" s="625"/>
      <c r="D274" s="1026"/>
      <c r="E274" s="597"/>
      <c r="F274" s="211"/>
    </row>
    <row r="275" spans="1:18" s="659" customFormat="1" ht="17.100000000000001" customHeight="1">
      <c r="A275" s="248">
        <v>41</v>
      </c>
      <c r="B275" s="665" t="s">
        <v>2302</v>
      </c>
      <c r="C275" s="601"/>
      <c r="D275" s="1034"/>
      <c r="E275" s="458"/>
      <c r="F275" s="312"/>
      <c r="G275" s="660"/>
      <c r="H275" s="663"/>
      <c r="I275" s="660"/>
      <c r="J275" s="663"/>
      <c r="K275" s="660"/>
      <c r="L275" s="662"/>
      <c r="M275" s="660"/>
      <c r="N275" s="661"/>
      <c r="O275" s="660"/>
      <c r="P275" s="661"/>
      <c r="Q275" s="660"/>
      <c r="R275" s="660"/>
    </row>
    <row r="276" spans="1:18" s="659" customFormat="1" ht="17.100000000000001" customHeight="1">
      <c r="A276" s="664"/>
      <c r="B276" s="175"/>
      <c r="C276" s="601" t="s">
        <v>1572</v>
      </c>
      <c r="D276" s="1034">
        <v>1</v>
      </c>
      <c r="E276" s="458"/>
      <c r="F276" s="312">
        <f>ROUND((D276*E276),2)</f>
        <v>0</v>
      </c>
      <c r="G276" s="660"/>
      <c r="H276" s="663"/>
      <c r="I276" s="660"/>
      <c r="J276" s="663"/>
      <c r="K276" s="660"/>
      <c r="L276" s="662"/>
      <c r="M276" s="660"/>
      <c r="N276" s="661"/>
      <c r="O276" s="660"/>
      <c r="P276" s="661"/>
      <c r="Q276" s="660"/>
      <c r="R276" s="660"/>
    </row>
    <row r="277" spans="1:18" s="204" customFormat="1">
      <c r="A277" s="604"/>
      <c r="B277" s="599"/>
      <c r="C277" s="598"/>
      <c r="D277" s="1025"/>
      <c r="E277" s="597"/>
      <c r="F277" s="211"/>
    </row>
    <row r="278" spans="1:18" s="610" customFormat="1" ht="80.25" customHeight="1">
      <c r="A278" s="248">
        <v>42</v>
      </c>
      <c r="B278" s="246" t="s">
        <v>2301</v>
      </c>
      <c r="C278" s="247"/>
      <c r="D278" s="1023"/>
      <c r="E278" s="613"/>
      <c r="F278" s="612"/>
      <c r="G278" s="611"/>
    </row>
    <row r="279" spans="1:18" s="173" customFormat="1">
      <c r="A279" s="245"/>
      <c r="B279" s="246"/>
      <c r="C279" s="247" t="s">
        <v>1572</v>
      </c>
      <c r="D279" s="1012">
        <v>1</v>
      </c>
      <c r="E279" s="609"/>
      <c r="F279" s="609">
        <f>D279*E279</f>
        <v>0</v>
      </c>
    </row>
    <row r="280" spans="1:18" s="173" customFormat="1">
      <c r="A280" s="245"/>
      <c r="B280" s="246"/>
      <c r="C280" s="247"/>
      <c r="D280" s="1012"/>
      <c r="E280" s="609"/>
      <c r="F280" s="609"/>
    </row>
    <row r="281" spans="1:18" s="204" customFormat="1" ht="43.5" customHeight="1">
      <c r="A281" s="248">
        <v>43</v>
      </c>
      <c r="B281" s="608" t="s">
        <v>2300</v>
      </c>
      <c r="C281" s="598"/>
      <c r="D281" s="1025"/>
      <c r="E281" s="597"/>
      <c r="F281" s="607"/>
    </row>
    <row r="282" spans="1:18" s="204" customFormat="1">
      <c r="A282" s="604"/>
      <c r="B282" s="599"/>
      <c r="C282" s="598" t="s">
        <v>1572</v>
      </c>
      <c r="D282" s="1025">
        <v>1</v>
      </c>
      <c r="E282" s="597"/>
      <c r="F282" s="211">
        <f>D282*E282</f>
        <v>0</v>
      </c>
    </row>
    <row r="283" spans="1:18" s="204" customFormat="1">
      <c r="A283" s="604"/>
      <c r="B283" s="599"/>
      <c r="C283" s="598"/>
      <c r="D283" s="1025"/>
      <c r="E283" s="597"/>
      <c r="F283" s="211"/>
    </row>
    <row r="284" spans="1:18" s="204" customFormat="1" ht="43.5" customHeight="1">
      <c r="A284" s="248">
        <v>44</v>
      </c>
      <c r="B284" s="608" t="s">
        <v>2299</v>
      </c>
      <c r="C284" s="598"/>
      <c r="D284" s="1025"/>
      <c r="E284" s="597"/>
      <c r="F284" s="607"/>
    </row>
    <row r="285" spans="1:18" s="204" customFormat="1">
      <c r="A285" s="604"/>
      <c r="B285" s="599"/>
      <c r="C285" s="598" t="s">
        <v>1572</v>
      </c>
      <c r="D285" s="1025">
        <v>1</v>
      </c>
      <c r="E285" s="597"/>
      <c r="F285" s="211">
        <f>D285*E285</f>
        <v>0</v>
      </c>
    </row>
    <row r="286" spans="1:18" s="204" customFormat="1">
      <c r="A286" s="604"/>
      <c r="B286" s="599"/>
      <c r="C286" s="598"/>
      <c r="D286" s="1025"/>
      <c r="E286" s="597"/>
      <c r="F286" s="211"/>
    </row>
    <row r="287" spans="1:18" s="173" customFormat="1" ht="57" customHeight="1">
      <c r="A287" s="248">
        <v>45</v>
      </c>
      <c r="B287" s="603" t="s">
        <v>2298</v>
      </c>
      <c r="C287" s="594"/>
      <c r="D287" s="1032"/>
      <c r="E287" s="458"/>
      <c r="F287" s="312"/>
      <c r="G287" s="600"/>
      <c r="H287" s="592"/>
    </row>
    <row r="288" spans="1:18" s="173" customFormat="1">
      <c r="A288" s="596"/>
      <c r="B288" s="185"/>
      <c r="C288" s="601" t="s">
        <v>228</v>
      </c>
      <c r="D288" s="1034">
        <v>1472</v>
      </c>
      <c r="E288" s="458"/>
      <c r="F288" s="458">
        <f>D288*E288</f>
        <v>0</v>
      </c>
      <c r="G288" s="600"/>
      <c r="H288" s="592"/>
    </row>
    <row r="289" spans="1:8" s="173" customFormat="1">
      <c r="A289" s="596"/>
      <c r="B289" s="185"/>
      <c r="C289" s="601"/>
      <c r="D289" s="1034"/>
      <c r="E289" s="458"/>
      <c r="F289" s="458"/>
      <c r="G289" s="600"/>
      <c r="H289" s="592"/>
    </row>
    <row r="290" spans="1:8" s="652" customFormat="1" ht="62.25" customHeight="1">
      <c r="A290" s="248">
        <v>46</v>
      </c>
      <c r="B290" s="599" t="s">
        <v>2297</v>
      </c>
      <c r="C290" s="657"/>
      <c r="D290" s="1035"/>
      <c r="E290" s="656"/>
      <c r="F290" s="655"/>
      <c r="G290" s="654"/>
      <c r="H290" s="653"/>
    </row>
    <row r="291" spans="1:8" s="652" customFormat="1" ht="15" customHeight="1">
      <c r="A291" s="248"/>
      <c r="B291" s="599"/>
      <c r="C291" s="598" t="s">
        <v>1572</v>
      </c>
      <c r="D291" s="1025">
        <v>1</v>
      </c>
      <c r="E291" s="597"/>
      <c r="F291" s="211">
        <f>D291*E291</f>
        <v>0</v>
      </c>
      <c r="G291" s="654"/>
      <c r="H291" s="653"/>
    </row>
    <row r="292" spans="1:8" s="652" customFormat="1" ht="17.25" customHeight="1">
      <c r="A292" s="658"/>
      <c r="B292" s="599"/>
      <c r="C292" s="657"/>
      <c r="D292" s="1035"/>
      <c r="E292" s="656"/>
      <c r="F292" s="655"/>
      <c r="G292" s="654"/>
      <c r="H292" s="653"/>
    </row>
    <row r="293" spans="1:8" s="204" customFormat="1" ht="89.25">
      <c r="A293" s="248">
        <v>47</v>
      </c>
      <c r="B293" s="599" t="s">
        <v>2233</v>
      </c>
      <c r="C293" s="598"/>
      <c r="D293" s="1025"/>
      <c r="E293" s="597"/>
      <c r="F293" s="211"/>
    </row>
    <row r="294" spans="1:8" s="173" customFormat="1">
      <c r="A294" s="245"/>
      <c r="B294" s="246"/>
      <c r="C294" s="598" t="s">
        <v>1572</v>
      </c>
      <c r="D294" s="1025">
        <v>1</v>
      </c>
      <c r="E294" s="597"/>
      <c r="F294" s="211">
        <f>D294*E294</f>
        <v>0</v>
      </c>
    </row>
    <row r="295" spans="1:8" s="204" customFormat="1">
      <c r="A295" s="604"/>
      <c r="B295" s="599"/>
      <c r="C295" s="598"/>
      <c r="D295" s="1025"/>
      <c r="E295" s="597"/>
      <c r="F295" s="211"/>
    </row>
    <row r="296" spans="1:8" s="204" customFormat="1">
      <c r="A296" s="248">
        <v>48</v>
      </c>
      <c r="B296" s="608" t="s">
        <v>2238</v>
      </c>
      <c r="C296" s="598"/>
      <c r="D296" s="1025"/>
      <c r="E296" s="597"/>
      <c r="F296" s="607"/>
    </row>
    <row r="297" spans="1:8" s="204" customFormat="1">
      <c r="A297" s="604"/>
      <c r="B297" s="599"/>
      <c r="C297" s="598" t="s">
        <v>1572</v>
      </c>
      <c r="D297" s="1025">
        <v>1</v>
      </c>
      <c r="E297" s="597"/>
      <c r="F297" s="211">
        <f>D297*E297</f>
        <v>0</v>
      </c>
    </row>
    <row r="298" spans="1:8" s="173" customFormat="1">
      <c r="A298" s="596"/>
      <c r="B298" s="193"/>
      <c r="C298" s="629"/>
      <c r="D298" s="1019"/>
      <c r="E298" s="582"/>
      <c r="F298" s="582"/>
    </row>
    <row r="299" spans="1:8" s="177" customFormat="1" ht="15.75">
      <c r="A299" s="581" t="s">
        <v>1377</v>
      </c>
      <c r="B299" s="580" t="s">
        <v>2231</v>
      </c>
      <c r="C299" s="579"/>
      <c r="D299" s="1020"/>
      <c r="E299" s="578"/>
      <c r="F299" s="577">
        <f>SUM(F21:F297)</f>
        <v>0</v>
      </c>
    </row>
    <row r="300" spans="1:8" s="177" customFormat="1" ht="15.75">
      <c r="A300" s="581" t="s">
        <v>1404</v>
      </c>
      <c r="B300" s="580" t="s">
        <v>2230</v>
      </c>
      <c r="C300" s="579"/>
      <c r="D300" s="1020"/>
      <c r="E300" s="578"/>
      <c r="F300" s="577"/>
    </row>
    <row r="301" spans="1:8" s="173" customFormat="1">
      <c r="A301" s="596"/>
      <c r="B301" s="185"/>
      <c r="C301" s="629"/>
      <c r="D301" s="1019"/>
      <c r="E301" s="582"/>
      <c r="F301" s="582"/>
    </row>
    <row r="302" spans="1:8" s="173" customFormat="1" ht="25.5">
      <c r="A302" s="248">
        <v>1</v>
      </c>
      <c r="B302" s="185" t="s">
        <v>2934</v>
      </c>
      <c r="C302" s="629"/>
      <c r="D302" s="1019"/>
      <c r="E302" s="582"/>
      <c r="F302" s="582"/>
    </row>
    <row r="303" spans="1:8" s="173" customFormat="1" ht="408">
      <c r="A303" s="596"/>
      <c r="B303" s="185" t="s">
        <v>2927</v>
      </c>
      <c r="C303" s="629"/>
      <c r="D303" s="1019"/>
      <c r="E303" s="582"/>
      <c r="F303" s="582"/>
    </row>
    <row r="304" spans="1:8" s="173" customFormat="1" ht="408">
      <c r="A304" s="596"/>
      <c r="B304" s="185" t="s">
        <v>2296</v>
      </c>
      <c r="C304" s="629"/>
      <c r="D304" s="1019"/>
      <c r="E304" s="582"/>
      <c r="F304" s="582"/>
    </row>
    <row r="305" spans="1:6" s="173" customFormat="1" ht="394.5" customHeight="1">
      <c r="A305" s="596"/>
      <c r="B305" s="185" t="s">
        <v>2295</v>
      </c>
      <c r="C305" s="629"/>
      <c r="D305" s="1019"/>
      <c r="E305" s="582"/>
      <c r="F305" s="582"/>
    </row>
    <row r="306" spans="1:6" s="173" customFormat="1" ht="384" customHeight="1">
      <c r="A306" s="596"/>
      <c r="B306" s="185" t="s">
        <v>2294</v>
      </c>
      <c r="C306" s="629"/>
      <c r="D306" s="1019"/>
      <c r="E306" s="582"/>
      <c r="F306" s="582"/>
    </row>
    <row r="307" spans="1:6" s="173" customFormat="1" ht="395.25">
      <c r="A307" s="596"/>
      <c r="B307" s="651" t="s">
        <v>2293</v>
      </c>
      <c r="C307" s="629"/>
      <c r="D307" s="1019"/>
      <c r="E307" s="582"/>
      <c r="F307" s="582"/>
    </row>
    <row r="308" spans="1:6" s="173" customFormat="1" ht="89.25">
      <c r="A308" s="596"/>
      <c r="B308" s="651" t="s">
        <v>2292</v>
      </c>
      <c r="C308" s="629" t="s">
        <v>1346</v>
      </c>
      <c r="D308" s="1019">
        <v>1</v>
      </c>
      <c r="E308" s="582"/>
      <c r="F308" s="582">
        <f>D308*E308</f>
        <v>0</v>
      </c>
    </row>
    <row r="309" spans="1:6" s="173" customFormat="1">
      <c r="A309" s="596"/>
      <c r="B309" s="185"/>
      <c r="C309" s="629"/>
      <c r="D309" s="1019"/>
      <c r="E309" s="582"/>
      <c r="F309" s="582"/>
    </row>
    <row r="310" spans="1:6" s="635" customFormat="1" ht="25.5">
      <c r="A310" s="248">
        <v>2</v>
      </c>
      <c r="B310" s="185" t="s">
        <v>2291</v>
      </c>
      <c r="C310" s="629"/>
      <c r="D310" s="1019"/>
      <c r="E310" s="582"/>
      <c r="F310" s="582"/>
    </row>
    <row r="311" spans="1:6" s="635" customFormat="1">
      <c r="A311" s="596"/>
      <c r="B311" s="185" t="s">
        <v>2290</v>
      </c>
      <c r="C311" s="629"/>
      <c r="D311" s="1019"/>
      <c r="E311" s="582"/>
      <c r="F311" s="582"/>
    </row>
    <row r="312" spans="1:6" s="635" customFormat="1">
      <c r="A312" s="596"/>
      <c r="B312" s="185" t="s">
        <v>2289</v>
      </c>
      <c r="C312" s="629"/>
      <c r="D312" s="1019"/>
      <c r="E312" s="582"/>
      <c r="F312" s="582"/>
    </row>
    <row r="313" spans="1:6" s="635" customFormat="1">
      <c r="A313" s="596"/>
      <c r="B313" s="185" t="s">
        <v>2288</v>
      </c>
      <c r="C313" s="629"/>
      <c r="D313" s="1019"/>
      <c r="E313" s="582"/>
      <c r="F313" s="582"/>
    </row>
    <row r="314" spans="1:6" s="635" customFormat="1">
      <c r="A314" s="596"/>
      <c r="B314" s="185" t="s">
        <v>2287</v>
      </c>
      <c r="C314" s="629"/>
      <c r="D314" s="1019"/>
      <c r="E314" s="582"/>
      <c r="F314" s="582"/>
    </row>
    <row r="315" spans="1:6" s="635" customFormat="1" ht="25.5">
      <c r="A315" s="596"/>
      <c r="B315" s="185" t="s">
        <v>2938</v>
      </c>
      <c r="C315" s="629"/>
      <c r="D315" s="1019"/>
      <c r="E315" s="582"/>
      <c r="F315" s="582"/>
    </row>
    <row r="316" spans="1:6" s="635" customFormat="1" ht="25.5">
      <c r="A316" s="596"/>
      <c r="B316" s="185" t="s">
        <v>2937</v>
      </c>
      <c r="C316" s="629"/>
      <c r="D316" s="1019"/>
      <c r="E316" s="582"/>
      <c r="F316" s="582"/>
    </row>
    <row r="317" spans="1:6" s="635" customFormat="1" ht="25.5">
      <c r="A317" s="596"/>
      <c r="B317" s="185" t="s">
        <v>2936</v>
      </c>
      <c r="C317" s="629"/>
      <c r="D317" s="1019"/>
      <c r="E317" s="582"/>
      <c r="F317" s="582"/>
    </row>
    <row r="318" spans="1:6" s="635" customFormat="1" ht="25.5">
      <c r="A318" s="596"/>
      <c r="B318" s="185" t="s">
        <v>2935</v>
      </c>
      <c r="C318" s="629"/>
      <c r="D318" s="1019"/>
      <c r="E318" s="582"/>
      <c r="F318" s="582"/>
    </row>
    <row r="319" spans="1:6" s="635" customFormat="1" ht="25.5">
      <c r="A319" s="596"/>
      <c r="B319" s="185" t="s">
        <v>2939</v>
      </c>
      <c r="C319" s="629"/>
      <c r="D319" s="1019"/>
      <c r="E319" s="582"/>
      <c r="F319" s="582"/>
    </row>
    <row r="320" spans="1:6" s="635" customFormat="1" ht="25.5">
      <c r="A320" s="596"/>
      <c r="B320" s="185" t="s">
        <v>2940</v>
      </c>
      <c r="C320" s="629"/>
      <c r="D320" s="1019"/>
      <c r="E320" s="582"/>
      <c r="F320" s="582"/>
    </row>
    <row r="321" spans="1:6" s="635" customFormat="1" ht="25.5">
      <c r="A321" s="596"/>
      <c r="B321" s="185" t="s">
        <v>2941</v>
      </c>
      <c r="C321" s="629"/>
      <c r="D321" s="1019"/>
      <c r="E321" s="582"/>
      <c r="F321" s="582"/>
    </row>
    <row r="322" spans="1:6" s="635" customFormat="1" ht="25.5">
      <c r="A322" s="596"/>
      <c r="B322" s="185" t="s">
        <v>2942</v>
      </c>
      <c r="C322" s="629"/>
      <c r="D322" s="1019"/>
      <c r="E322" s="582"/>
      <c r="F322" s="582"/>
    </row>
    <row r="323" spans="1:6" s="635" customFormat="1" ht="25.5">
      <c r="A323" s="596"/>
      <c r="B323" s="185" t="s">
        <v>2943</v>
      </c>
      <c r="C323" s="629"/>
      <c r="D323" s="1019"/>
      <c r="E323" s="582"/>
      <c r="F323" s="582"/>
    </row>
    <row r="324" spans="1:6" s="635" customFormat="1" ht="25.5">
      <c r="A324" s="596"/>
      <c r="B324" s="185" t="s">
        <v>2944</v>
      </c>
      <c r="C324" s="629"/>
      <c r="D324" s="1019"/>
      <c r="E324" s="582"/>
      <c r="F324" s="582"/>
    </row>
    <row r="325" spans="1:6" s="635" customFormat="1">
      <c r="A325" s="596"/>
      <c r="B325" s="185" t="s">
        <v>2286</v>
      </c>
      <c r="C325" s="629"/>
      <c r="D325" s="1019"/>
      <c r="E325" s="582"/>
      <c r="F325" s="582"/>
    </row>
    <row r="326" spans="1:6" s="635" customFormat="1">
      <c r="A326" s="596"/>
      <c r="B326" s="185" t="s">
        <v>2285</v>
      </c>
      <c r="C326" s="629"/>
      <c r="D326" s="1019"/>
      <c r="E326" s="582"/>
      <c r="F326" s="582"/>
    </row>
    <row r="327" spans="1:6" s="635" customFormat="1" ht="38.25">
      <c r="A327" s="596"/>
      <c r="B327" s="185" t="s">
        <v>2284</v>
      </c>
      <c r="C327" s="629"/>
      <c r="D327" s="1019"/>
      <c r="E327" s="582"/>
      <c r="F327" s="582"/>
    </row>
    <row r="328" spans="1:6" s="635" customFormat="1" ht="25.5">
      <c r="A328" s="596"/>
      <c r="B328" s="185" t="s">
        <v>2283</v>
      </c>
      <c r="C328" s="629"/>
      <c r="D328" s="1019"/>
      <c r="E328" s="650"/>
      <c r="F328" s="582"/>
    </row>
    <row r="329" spans="1:6" s="635" customFormat="1">
      <c r="A329" s="596"/>
      <c r="B329" s="185"/>
      <c r="C329" s="629" t="s">
        <v>1346</v>
      </c>
      <c r="D329" s="1019">
        <v>1</v>
      </c>
      <c r="E329" s="582"/>
      <c r="F329" s="582">
        <f>D329*E329</f>
        <v>0</v>
      </c>
    </row>
    <row r="330" spans="1:6" s="173" customFormat="1">
      <c r="A330" s="596"/>
      <c r="B330" s="185"/>
      <c r="C330" s="629"/>
      <c r="D330" s="1019"/>
      <c r="E330" s="582"/>
      <c r="F330" s="582"/>
    </row>
    <row r="331" spans="1:6" s="173" customFormat="1" ht="15.75" customHeight="1">
      <c r="A331" s="248">
        <v>3</v>
      </c>
      <c r="B331" s="185" t="s">
        <v>2282</v>
      </c>
      <c r="C331" s="629"/>
      <c r="D331" s="1019"/>
      <c r="E331" s="582"/>
      <c r="F331" s="582"/>
    </row>
    <row r="332" spans="1:6" s="173" customFormat="1" ht="63.75">
      <c r="A332" s="596"/>
      <c r="B332" s="175" t="s">
        <v>2945</v>
      </c>
      <c r="C332" s="629" t="s">
        <v>1346</v>
      </c>
      <c r="D332" s="1019">
        <v>24</v>
      </c>
      <c r="E332" s="582"/>
      <c r="F332" s="582">
        <f>D332*E332</f>
        <v>0</v>
      </c>
    </row>
    <row r="333" spans="1:6" s="173" customFormat="1">
      <c r="A333" s="596"/>
      <c r="B333" s="175"/>
      <c r="C333" s="629"/>
      <c r="D333" s="1019"/>
      <c r="E333" s="582"/>
      <c r="F333" s="582"/>
    </row>
    <row r="334" spans="1:6" s="173" customFormat="1" ht="63.75">
      <c r="A334" s="248">
        <v>4</v>
      </c>
      <c r="B334" s="643" t="s">
        <v>2946</v>
      </c>
      <c r="C334" s="629"/>
      <c r="D334" s="1019"/>
      <c r="E334" s="582"/>
      <c r="F334" s="582"/>
    </row>
    <row r="335" spans="1:6" s="173" customFormat="1" ht="51">
      <c r="A335" s="245"/>
      <c r="B335" s="643" t="s">
        <v>2281</v>
      </c>
      <c r="C335" s="629"/>
      <c r="D335" s="1019"/>
      <c r="E335" s="582"/>
      <c r="F335" s="582"/>
    </row>
    <row r="336" spans="1:6" s="173" customFormat="1">
      <c r="A336" s="245"/>
      <c r="B336" s="643" t="s">
        <v>2280</v>
      </c>
      <c r="C336" s="629" t="s">
        <v>1346</v>
      </c>
      <c r="D336" s="1019">
        <v>14</v>
      </c>
      <c r="E336" s="582"/>
      <c r="F336" s="582">
        <f>D336*E336</f>
        <v>0</v>
      </c>
    </row>
    <row r="337" spans="1:8" s="173" customFormat="1">
      <c r="A337" s="245"/>
      <c r="B337" s="643"/>
      <c r="C337" s="629"/>
      <c r="D337" s="1019"/>
      <c r="E337" s="582"/>
      <c r="F337" s="582"/>
    </row>
    <row r="338" spans="1:8" s="173" customFormat="1">
      <c r="A338" s="245"/>
      <c r="B338" s="643" t="s">
        <v>2279</v>
      </c>
      <c r="C338" s="629" t="s">
        <v>1346</v>
      </c>
      <c r="D338" s="1019">
        <v>52</v>
      </c>
      <c r="E338" s="582"/>
      <c r="F338" s="582">
        <f>D338*E338</f>
        <v>0</v>
      </c>
    </row>
    <row r="339" spans="1:8" s="173" customFormat="1">
      <c r="A339" s="245"/>
      <c r="B339" s="643"/>
      <c r="C339" s="629"/>
      <c r="D339" s="1019"/>
      <c r="E339" s="582"/>
      <c r="F339" s="582"/>
    </row>
    <row r="340" spans="1:8" s="614" customFormat="1" ht="25.5">
      <c r="A340" s="248">
        <v>5</v>
      </c>
      <c r="B340" s="643" t="s">
        <v>2947</v>
      </c>
      <c r="C340" s="648"/>
      <c r="D340" s="1036"/>
      <c r="E340" s="649"/>
      <c r="F340" s="649"/>
    </row>
    <row r="341" spans="1:8" s="614" customFormat="1">
      <c r="A341" s="616"/>
      <c r="B341" s="643" t="s">
        <v>2278</v>
      </c>
      <c r="C341" s="648" t="s">
        <v>223</v>
      </c>
      <c r="D341" s="1019">
        <v>24</v>
      </c>
      <c r="E341" s="582"/>
      <c r="F341" s="582">
        <f>D341*E341</f>
        <v>0</v>
      </c>
    </row>
    <row r="342" spans="1:8" s="614" customFormat="1">
      <c r="A342" s="616"/>
      <c r="B342" s="643"/>
      <c r="C342" s="648"/>
      <c r="D342" s="1019"/>
      <c r="E342" s="582"/>
      <c r="F342" s="582"/>
    </row>
    <row r="343" spans="1:8" s="173" customFormat="1" ht="38.25">
      <c r="A343" s="248">
        <v>6</v>
      </c>
      <c r="B343" s="377" t="s">
        <v>2277</v>
      </c>
      <c r="C343" s="601"/>
      <c r="D343" s="1034"/>
      <c r="E343" s="458"/>
      <c r="F343" s="312"/>
      <c r="G343" s="600"/>
      <c r="H343" s="592"/>
    </row>
    <row r="344" spans="1:8" s="173" customFormat="1">
      <c r="A344" s="596"/>
      <c r="B344" s="175" t="s">
        <v>2276</v>
      </c>
      <c r="C344" s="629" t="s">
        <v>1236</v>
      </c>
      <c r="D344" s="1034">
        <v>88</v>
      </c>
      <c r="E344" s="458"/>
      <c r="F344" s="458">
        <f>D344*E344</f>
        <v>0</v>
      </c>
      <c r="G344" s="600"/>
      <c r="H344" s="592"/>
    </row>
    <row r="345" spans="1:8" s="173" customFormat="1">
      <c r="A345" s="596"/>
      <c r="B345" s="175" t="s">
        <v>2275</v>
      </c>
      <c r="C345" s="629" t="s">
        <v>1236</v>
      </c>
      <c r="D345" s="1034">
        <v>225</v>
      </c>
      <c r="E345" s="458"/>
      <c r="F345" s="458">
        <f>D345*E345</f>
        <v>0</v>
      </c>
    </row>
    <row r="346" spans="1:8" s="173" customFormat="1">
      <c r="A346" s="596"/>
      <c r="B346" s="175" t="s">
        <v>2274</v>
      </c>
      <c r="C346" s="629" t="s">
        <v>1236</v>
      </c>
      <c r="D346" s="1034">
        <v>215</v>
      </c>
      <c r="E346" s="458"/>
      <c r="F346" s="458">
        <f>D346*E346</f>
        <v>0</v>
      </c>
    </row>
    <row r="347" spans="1:8" s="173" customFormat="1">
      <c r="A347" s="596"/>
      <c r="B347" s="175" t="s">
        <v>2273</v>
      </c>
      <c r="C347" s="629" t="s">
        <v>1236</v>
      </c>
      <c r="D347" s="1034">
        <v>60</v>
      </c>
      <c r="E347" s="458"/>
      <c r="F347" s="458">
        <f>D347*E347</f>
        <v>0</v>
      </c>
    </row>
    <row r="348" spans="1:8" s="173" customFormat="1">
      <c r="A348" s="596"/>
      <c r="B348" s="175" t="s">
        <v>2242</v>
      </c>
      <c r="C348" s="629" t="s">
        <v>1236</v>
      </c>
      <c r="D348" s="1034">
        <v>200</v>
      </c>
      <c r="E348" s="458"/>
      <c r="F348" s="458">
        <f>D348*E348</f>
        <v>0</v>
      </c>
    </row>
    <row r="349" spans="1:8" s="173" customFormat="1">
      <c r="A349" s="647"/>
      <c r="B349" s="646"/>
      <c r="C349" s="645"/>
      <c r="D349" s="1037"/>
      <c r="E349" s="582"/>
      <c r="F349" s="582"/>
    </row>
    <row r="350" spans="1:8" s="173" customFormat="1" ht="39.75" customHeight="1">
      <c r="A350" s="248">
        <v>7</v>
      </c>
      <c r="B350" s="631" t="s">
        <v>2272</v>
      </c>
      <c r="C350" s="594"/>
      <c r="D350" s="1032"/>
      <c r="E350" s="458"/>
      <c r="F350" s="312"/>
      <c r="G350" s="600"/>
      <c r="H350" s="592"/>
    </row>
    <row r="351" spans="1:8" s="173" customFormat="1" ht="51">
      <c r="A351" s="248"/>
      <c r="B351" s="628" t="s">
        <v>2271</v>
      </c>
      <c r="C351" s="594"/>
      <c r="D351" s="1032"/>
      <c r="E351" s="458"/>
      <c r="F351" s="312"/>
      <c r="G351" s="600"/>
      <c r="H351" s="592"/>
    </row>
    <row r="352" spans="1:8" s="173" customFormat="1" ht="38.25">
      <c r="A352" s="248"/>
      <c r="B352" s="628" t="s">
        <v>2270</v>
      </c>
      <c r="C352" s="594"/>
      <c r="D352" s="1032"/>
      <c r="E352" s="458"/>
      <c r="F352" s="312"/>
      <c r="G352" s="600"/>
      <c r="H352" s="592"/>
    </row>
    <row r="353" spans="1:8" s="173" customFormat="1">
      <c r="A353" s="596"/>
      <c r="B353" s="631"/>
      <c r="C353" s="594" t="s">
        <v>228</v>
      </c>
      <c r="D353" s="1032">
        <v>2950</v>
      </c>
      <c r="E353" s="458"/>
      <c r="F353" s="312">
        <f>ROUND((D353*E353),2)</f>
        <v>0</v>
      </c>
      <c r="G353" s="600"/>
      <c r="H353" s="592"/>
    </row>
    <row r="354" spans="1:8" s="173" customFormat="1">
      <c r="A354" s="245"/>
      <c r="B354" s="643"/>
      <c r="C354" s="629"/>
      <c r="D354" s="1019"/>
      <c r="E354" s="582"/>
      <c r="F354" s="582"/>
    </row>
    <row r="355" spans="1:8" s="173" customFormat="1" ht="38.25">
      <c r="A355" s="248">
        <v>8</v>
      </c>
      <c r="B355" s="631" t="s">
        <v>2269</v>
      </c>
      <c r="C355" s="629"/>
      <c r="D355" s="1019"/>
      <c r="E355" s="582"/>
      <c r="F355" s="582"/>
    </row>
    <row r="356" spans="1:8" s="173" customFormat="1">
      <c r="A356" s="245"/>
      <c r="B356" s="643"/>
      <c r="C356" s="629" t="s">
        <v>218</v>
      </c>
      <c r="D356" s="1032">
        <v>255</v>
      </c>
      <c r="E356" s="458"/>
      <c r="F356" s="312">
        <f>ROUND((D356*E356),2)</f>
        <v>0</v>
      </c>
    </row>
    <row r="357" spans="1:8" s="173" customFormat="1">
      <c r="A357" s="245"/>
      <c r="B357" s="643"/>
      <c r="C357" s="629"/>
      <c r="D357" s="1019"/>
      <c r="E357" s="582"/>
      <c r="F357" s="582"/>
    </row>
    <row r="358" spans="1:8" s="173" customFormat="1" ht="38.25">
      <c r="A358" s="248">
        <v>9</v>
      </c>
      <c r="B358" s="631" t="s">
        <v>2268</v>
      </c>
      <c r="C358" s="629"/>
      <c r="D358" s="1019"/>
      <c r="E358" s="582"/>
      <c r="F358" s="582"/>
    </row>
    <row r="359" spans="1:8" s="173" customFormat="1">
      <c r="A359" s="245"/>
      <c r="B359" s="643"/>
      <c r="C359" s="629" t="s">
        <v>218</v>
      </c>
      <c r="D359" s="1032">
        <v>55</v>
      </c>
      <c r="E359" s="458"/>
      <c r="F359" s="312">
        <f>ROUND((D359*E359),2)</f>
        <v>0</v>
      </c>
    </row>
    <row r="360" spans="1:8" s="173" customFormat="1">
      <c r="A360" s="647"/>
      <c r="B360" s="646"/>
      <c r="C360" s="645"/>
      <c r="D360" s="1037"/>
      <c r="E360" s="582"/>
      <c r="F360" s="582"/>
    </row>
    <row r="361" spans="1:8" s="635" customFormat="1" ht="38.25">
      <c r="A361" s="248">
        <v>10</v>
      </c>
      <c r="B361" s="643" t="s">
        <v>2267</v>
      </c>
      <c r="C361" s="629"/>
      <c r="D361" s="1019"/>
      <c r="E361" s="582"/>
      <c r="F361" s="582"/>
    </row>
    <row r="362" spans="1:8" s="635" customFormat="1" ht="68.25" customHeight="1">
      <c r="A362" s="248"/>
      <c r="B362" s="643" t="s">
        <v>2266</v>
      </c>
      <c r="C362" s="629"/>
      <c r="D362" s="1019"/>
      <c r="E362" s="582"/>
      <c r="F362" s="582"/>
    </row>
    <row r="363" spans="1:8" s="635" customFormat="1">
      <c r="A363" s="245"/>
      <c r="B363" s="631" t="s">
        <v>2265</v>
      </c>
      <c r="C363" s="594" t="s">
        <v>223</v>
      </c>
      <c r="D363" s="1032">
        <v>4</v>
      </c>
      <c r="E363" s="458"/>
      <c r="F363" s="312">
        <f>ROUND((D363*E363),2)</f>
        <v>0</v>
      </c>
    </row>
    <row r="364" spans="1:8" s="635" customFormat="1">
      <c r="A364" s="245"/>
      <c r="B364" s="631" t="s">
        <v>2243</v>
      </c>
      <c r="C364" s="594" t="s">
        <v>223</v>
      </c>
      <c r="D364" s="1032">
        <v>1</v>
      </c>
      <c r="E364" s="458"/>
      <c r="F364" s="312">
        <f>ROUND((D364*E364),2)</f>
        <v>0</v>
      </c>
    </row>
    <row r="365" spans="1:8" s="635" customFormat="1">
      <c r="A365" s="245"/>
      <c r="B365" s="631" t="s">
        <v>2264</v>
      </c>
      <c r="C365" s="594" t="s">
        <v>223</v>
      </c>
      <c r="D365" s="1032">
        <v>3</v>
      </c>
      <c r="E365" s="458"/>
      <c r="F365" s="312">
        <f>ROUND((D365*E365),2)</f>
        <v>0</v>
      </c>
    </row>
    <row r="366" spans="1:8" s="635" customFormat="1">
      <c r="A366" s="245"/>
      <c r="B366" s="631" t="s">
        <v>2263</v>
      </c>
      <c r="C366" s="594" t="s">
        <v>223</v>
      </c>
      <c r="D366" s="1032">
        <v>2</v>
      </c>
      <c r="E366" s="458"/>
      <c r="F366" s="312">
        <f>ROUND((D366*E366),2)</f>
        <v>0</v>
      </c>
    </row>
    <row r="367" spans="1:8" s="635" customFormat="1">
      <c r="A367" s="245"/>
      <c r="B367" s="181"/>
      <c r="C367" s="644"/>
      <c r="D367" s="1038"/>
      <c r="E367" s="609"/>
      <c r="F367" s="609"/>
    </row>
    <row r="368" spans="1:8" s="635" customFormat="1" ht="25.5" customHeight="1">
      <c r="A368" s="634">
        <v>11</v>
      </c>
      <c r="B368" s="643" t="s">
        <v>2262</v>
      </c>
      <c r="C368" s="216"/>
      <c r="D368" s="1019"/>
      <c r="E368" s="582"/>
      <c r="F368" s="582"/>
    </row>
    <row r="369" spans="1:8" s="635" customFormat="1" ht="25.5" customHeight="1">
      <c r="A369" s="634"/>
      <c r="B369" s="643" t="s">
        <v>2261</v>
      </c>
      <c r="C369" s="216"/>
      <c r="D369" s="1019"/>
      <c r="E369" s="582"/>
      <c r="F369" s="582"/>
    </row>
    <row r="370" spans="1:8" s="635" customFormat="1" ht="25.5">
      <c r="A370" s="641"/>
      <c r="B370" s="631" t="s">
        <v>2928</v>
      </c>
      <c r="C370" s="642"/>
      <c r="D370" s="1034"/>
      <c r="E370" s="458"/>
      <c r="F370" s="312"/>
      <c r="G370" s="640"/>
      <c r="H370" s="639"/>
    </row>
    <row r="371" spans="1:8" s="635" customFormat="1">
      <c r="A371" s="641"/>
      <c r="B371" s="631" t="s">
        <v>2260</v>
      </c>
      <c r="C371" s="632" t="s">
        <v>223</v>
      </c>
      <c r="D371" s="1032">
        <v>6</v>
      </c>
      <c r="E371" s="458"/>
      <c r="F371" s="312">
        <f>ROUND((D371*E371),2)</f>
        <v>0</v>
      </c>
      <c r="G371" s="640"/>
      <c r="H371" s="639"/>
    </row>
    <row r="372" spans="1:8" s="635" customFormat="1">
      <c r="A372" s="641"/>
      <c r="B372" s="631" t="s">
        <v>2259</v>
      </c>
      <c r="C372" s="632" t="s">
        <v>223</v>
      </c>
      <c r="D372" s="1032">
        <v>5</v>
      </c>
      <c r="E372" s="458"/>
      <c r="F372" s="312">
        <f>ROUND((D372*E372),2)</f>
        <v>0</v>
      </c>
      <c r="G372" s="640"/>
      <c r="H372" s="639"/>
    </row>
    <row r="373" spans="1:8" s="635" customFormat="1">
      <c r="A373" s="641"/>
      <c r="B373" s="631" t="s">
        <v>2258</v>
      </c>
      <c r="C373" s="632" t="s">
        <v>223</v>
      </c>
      <c r="D373" s="1032">
        <v>4</v>
      </c>
      <c r="E373" s="458"/>
      <c r="F373" s="312">
        <f>ROUND((D373*E373),2)</f>
        <v>0</v>
      </c>
      <c r="G373" s="640"/>
      <c r="H373" s="639"/>
    </row>
    <row r="374" spans="1:8" s="635" customFormat="1">
      <c r="A374" s="641"/>
      <c r="B374" s="631" t="s">
        <v>2257</v>
      </c>
      <c r="C374" s="632" t="s">
        <v>223</v>
      </c>
      <c r="D374" s="1032">
        <v>2</v>
      </c>
      <c r="E374" s="458"/>
      <c r="F374" s="312">
        <f>ROUND((D374*E374),2)</f>
        <v>0</v>
      </c>
      <c r="G374" s="640"/>
      <c r="H374" s="639"/>
    </row>
    <row r="375" spans="1:8" s="635" customFormat="1">
      <c r="A375" s="638"/>
      <c r="B375" s="637"/>
      <c r="C375" s="636"/>
      <c r="D375" s="1037"/>
      <c r="E375" s="582"/>
      <c r="F375" s="582"/>
    </row>
    <row r="376" spans="1:8" s="173" customFormat="1">
      <c r="A376" s="634">
        <v>12</v>
      </c>
      <c r="B376" s="633" t="s">
        <v>2256</v>
      </c>
      <c r="C376" s="632"/>
      <c r="D376" s="1032"/>
      <c r="E376" s="458"/>
      <c r="F376" s="312"/>
      <c r="G376" s="600"/>
      <c r="H376" s="592"/>
    </row>
    <row r="377" spans="1:8" s="173" customFormat="1" ht="25.5">
      <c r="A377" s="248"/>
      <c r="B377" s="628" t="s">
        <v>2255</v>
      </c>
      <c r="C377" s="594"/>
      <c r="D377" s="1032"/>
      <c r="E377" s="458"/>
      <c r="F377" s="312"/>
      <c r="G377" s="600"/>
      <c r="H377" s="592"/>
    </row>
    <row r="378" spans="1:8" s="173" customFormat="1">
      <c r="A378" s="596"/>
      <c r="B378" s="631" t="s">
        <v>2254</v>
      </c>
      <c r="C378" s="594" t="s">
        <v>223</v>
      </c>
      <c r="D378" s="1032">
        <v>2</v>
      </c>
      <c r="E378" s="458"/>
      <c r="F378" s="312">
        <f>ROUND((D378*E378),2)</f>
        <v>0</v>
      </c>
      <c r="G378" s="600"/>
      <c r="H378" s="592"/>
    </row>
    <row r="379" spans="1:8" s="173" customFormat="1">
      <c r="A379" s="596"/>
      <c r="B379" s="631" t="s">
        <v>2253</v>
      </c>
      <c r="C379" s="594" t="s">
        <v>223</v>
      </c>
      <c r="D379" s="1032">
        <v>2</v>
      </c>
      <c r="E379" s="458"/>
      <c r="F379" s="312">
        <f>ROUND((D379*E379),2)</f>
        <v>0</v>
      </c>
      <c r="G379" s="600"/>
      <c r="H379" s="592"/>
    </row>
    <row r="380" spans="1:8" s="173" customFormat="1">
      <c r="A380" s="596"/>
      <c r="B380" s="631" t="s">
        <v>2252</v>
      </c>
      <c r="C380" s="594" t="s">
        <v>223</v>
      </c>
      <c r="D380" s="1032">
        <v>2</v>
      </c>
      <c r="E380" s="458"/>
      <c r="F380" s="312">
        <f>ROUND((D380*E380),2)</f>
        <v>0</v>
      </c>
      <c r="G380" s="600"/>
      <c r="H380" s="592"/>
    </row>
    <row r="381" spans="1:8" s="173" customFormat="1">
      <c r="A381" s="619"/>
      <c r="B381" s="630"/>
      <c r="C381" s="622"/>
      <c r="D381" s="1039"/>
      <c r="E381" s="458"/>
      <c r="F381" s="312"/>
      <c r="G381" s="600"/>
      <c r="H381" s="592"/>
    </row>
    <row r="382" spans="1:8" s="173" customFormat="1" ht="121.5" customHeight="1">
      <c r="A382" s="248">
        <v>13</v>
      </c>
      <c r="B382" s="185" t="s">
        <v>2929</v>
      </c>
      <c r="C382" s="629"/>
      <c r="D382" s="1019"/>
      <c r="E382" s="582"/>
      <c r="F382" s="582"/>
    </row>
    <row r="383" spans="1:8" s="173" customFormat="1">
      <c r="A383" s="596"/>
      <c r="B383" s="621" t="s">
        <v>2244</v>
      </c>
      <c r="C383" s="594" t="s">
        <v>223</v>
      </c>
      <c r="D383" s="1032">
        <v>1</v>
      </c>
      <c r="E383" s="458"/>
      <c r="F383" s="312">
        <f>ROUND((D383*E383),2)</f>
        <v>0</v>
      </c>
      <c r="G383" s="600"/>
      <c r="H383" s="592"/>
    </row>
    <row r="384" spans="1:8" s="173" customFormat="1">
      <c r="A384" s="596"/>
      <c r="B384" s="621" t="s">
        <v>2243</v>
      </c>
      <c r="C384" s="594" t="s">
        <v>223</v>
      </c>
      <c r="D384" s="1032">
        <v>1</v>
      </c>
      <c r="E384" s="458"/>
      <c r="F384" s="312">
        <f>ROUND((D384*E384),2)</f>
        <v>0</v>
      </c>
      <c r="G384" s="600"/>
      <c r="H384" s="592"/>
    </row>
    <row r="385" spans="1:8" s="173" customFormat="1">
      <c r="A385" s="596"/>
      <c r="B385" s="621"/>
      <c r="C385" s="594"/>
      <c r="D385" s="1032"/>
      <c r="E385" s="458"/>
      <c r="F385" s="312"/>
      <c r="G385" s="600"/>
      <c r="H385" s="592"/>
    </row>
    <row r="386" spans="1:8" s="173" customFormat="1" ht="102">
      <c r="A386" s="248">
        <v>14</v>
      </c>
      <c r="B386" s="185" t="s">
        <v>2930</v>
      </c>
      <c r="C386" s="594"/>
      <c r="D386" s="1032"/>
      <c r="E386" s="458"/>
      <c r="F386" s="312"/>
      <c r="G386" s="600"/>
      <c r="H386" s="592"/>
    </row>
    <row r="387" spans="1:8" s="173" customFormat="1">
      <c r="A387" s="596"/>
      <c r="B387" s="175" t="s">
        <v>2242</v>
      </c>
      <c r="C387" s="594" t="s">
        <v>223</v>
      </c>
      <c r="D387" s="1034">
        <v>8</v>
      </c>
      <c r="E387" s="458"/>
      <c r="F387" s="458">
        <f>D387*E387</f>
        <v>0</v>
      </c>
    </row>
    <row r="388" spans="1:8" s="173" customFormat="1">
      <c r="A388" s="619"/>
      <c r="B388" s="620"/>
      <c r="C388" s="622"/>
      <c r="D388" s="1039"/>
      <c r="E388" s="458"/>
      <c r="F388" s="312"/>
      <c r="G388" s="600"/>
      <c r="H388" s="592"/>
    </row>
    <row r="389" spans="1:8" s="623" customFormat="1" ht="38.25">
      <c r="A389" s="248">
        <v>15</v>
      </c>
      <c r="B389" s="628" t="s">
        <v>2251</v>
      </c>
      <c r="C389" s="598"/>
      <c r="D389" s="1025"/>
      <c r="E389" s="607"/>
      <c r="F389" s="607">
        <f>D389*E389</f>
        <v>0</v>
      </c>
      <c r="G389" s="624"/>
    </row>
    <row r="390" spans="1:8" s="623" customFormat="1">
      <c r="A390" s="627"/>
      <c r="B390" s="626" t="s">
        <v>2250</v>
      </c>
      <c r="C390" s="625" t="s">
        <v>556</v>
      </c>
      <c r="D390" s="1040">
        <v>25</v>
      </c>
      <c r="E390" s="607"/>
      <c r="F390" s="607">
        <f>D390*E390</f>
        <v>0</v>
      </c>
      <c r="G390" s="624"/>
    </row>
    <row r="391" spans="1:8" s="623" customFormat="1">
      <c r="A391" s="627"/>
      <c r="B391" s="626" t="s">
        <v>2249</v>
      </c>
      <c r="C391" s="625" t="s">
        <v>556</v>
      </c>
      <c r="D391" s="1040">
        <v>30</v>
      </c>
      <c r="E391" s="607"/>
      <c r="F391" s="607">
        <f>D391*E391</f>
        <v>0</v>
      </c>
      <c r="G391" s="624"/>
    </row>
    <row r="392" spans="1:8" s="623" customFormat="1">
      <c r="A392" s="627"/>
      <c r="B392" s="626" t="s">
        <v>2248</v>
      </c>
      <c r="C392" s="625" t="s">
        <v>556</v>
      </c>
      <c r="D392" s="1040">
        <v>10</v>
      </c>
      <c r="E392" s="607"/>
      <c r="F392" s="607">
        <f>D392*E392</f>
        <v>0</v>
      </c>
      <c r="G392" s="624"/>
    </row>
    <row r="393" spans="1:8" s="173" customFormat="1">
      <c r="A393" s="619"/>
      <c r="B393" s="620"/>
      <c r="C393" s="622"/>
      <c r="D393" s="1039"/>
      <c r="E393" s="458"/>
      <c r="F393" s="312"/>
      <c r="G393" s="600"/>
      <c r="H393" s="592"/>
    </row>
    <row r="394" spans="1:8" s="173" customFormat="1" ht="25.5">
      <c r="A394" s="248">
        <v>16</v>
      </c>
      <c r="B394" s="377" t="s">
        <v>2247</v>
      </c>
      <c r="C394" s="594"/>
      <c r="D394" s="1032"/>
      <c r="E394" s="458"/>
      <c r="F394" s="312"/>
      <c r="G394" s="600"/>
      <c r="H394" s="592"/>
    </row>
    <row r="395" spans="1:8" s="173" customFormat="1">
      <c r="A395" s="596"/>
      <c r="B395" s="185"/>
      <c r="C395" s="601" t="s">
        <v>1346</v>
      </c>
      <c r="D395" s="1034">
        <v>1</v>
      </c>
      <c r="E395" s="458"/>
      <c r="F395" s="312">
        <f>ROUND((D395*E395),2)</f>
        <v>0</v>
      </c>
      <c r="G395" s="600"/>
      <c r="H395" s="592"/>
    </row>
    <row r="396" spans="1:8" s="173" customFormat="1">
      <c r="A396" s="619"/>
      <c r="B396" s="620"/>
      <c r="C396" s="622"/>
      <c r="D396" s="1039"/>
      <c r="E396" s="458"/>
      <c r="F396" s="312"/>
      <c r="G396" s="600"/>
      <c r="H396" s="592"/>
    </row>
    <row r="397" spans="1:8" s="173" customFormat="1" ht="39.75" customHeight="1">
      <c r="A397" s="248">
        <v>17</v>
      </c>
      <c r="B397" s="377" t="s">
        <v>2246</v>
      </c>
      <c r="C397" s="594"/>
      <c r="D397" s="1032"/>
      <c r="E397" s="458"/>
      <c r="F397" s="312"/>
      <c r="G397" s="600"/>
      <c r="H397" s="592"/>
    </row>
    <row r="398" spans="1:8" s="173" customFormat="1">
      <c r="A398" s="596"/>
      <c r="B398" s="185"/>
      <c r="C398" s="601" t="s">
        <v>1572</v>
      </c>
      <c r="D398" s="1034">
        <v>1</v>
      </c>
      <c r="E398" s="458"/>
      <c r="F398" s="458">
        <f>D398*E398</f>
        <v>0</v>
      </c>
      <c r="G398" s="600"/>
      <c r="H398" s="592"/>
    </row>
    <row r="399" spans="1:8" s="173" customFormat="1">
      <c r="A399" s="619"/>
      <c r="B399" s="620"/>
      <c r="C399" s="617"/>
      <c r="D399" s="1041"/>
      <c r="E399" s="458"/>
      <c r="F399" s="458"/>
      <c r="G399" s="600"/>
      <c r="H399" s="592"/>
    </row>
    <row r="400" spans="1:8" s="173" customFormat="1" ht="39.75" customHeight="1">
      <c r="A400" s="248">
        <v>18</v>
      </c>
      <c r="B400" s="377" t="s">
        <v>2245</v>
      </c>
      <c r="C400" s="594"/>
      <c r="D400" s="1032"/>
      <c r="E400" s="458"/>
      <c r="F400" s="312"/>
      <c r="G400" s="600"/>
      <c r="H400" s="592"/>
    </row>
    <row r="401" spans="1:8" s="173" customFormat="1">
      <c r="A401" s="596"/>
      <c r="B401" s="621" t="s">
        <v>2244</v>
      </c>
      <c r="C401" s="594" t="s">
        <v>223</v>
      </c>
      <c r="D401" s="1032">
        <v>1</v>
      </c>
      <c r="E401" s="458"/>
      <c r="F401" s="312">
        <f>ROUND((D401*E401),2)</f>
        <v>0</v>
      </c>
      <c r="G401" s="600"/>
      <c r="H401" s="592"/>
    </row>
    <row r="402" spans="1:8" s="173" customFormat="1">
      <c r="A402" s="596"/>
      <c r="B402" s="621" t="s">
        <v>2243</v>
      </c>
      <c r="C402" s="594" t="s">
        <v>223</v>
      </c>
      <c r="D402" s="1032">
        <v>1</v>
      </c>
      <c r="E402" s="458"/>
      <c r="F402" s="312">
        <f>ROUND((D402*E402),2)</f>
        <v>0</v>
      </c>
      <c r="G402" s="600"/>
      <c r="H402" s="592"/>
    </row>
    <row r="403" spans="1:8" s="173" customFormat="1">
      <c r="A403" s="596"/>
      <c r="B403" s="175" t="s">
        <v>2242</v>
      </c>
      <c r="C403" s="594" t="s">
        <v>223</v>
      </c>
      <c r="D403" s="1034">
        <v>8</v>
      </c>
      <c r="E403" s="458"/>
      <c r="F403" s="458">
        <f>D403*E403</f>
        <v>0</v>
      </c>
    </row>
    <row r="404" spans="1:8" s="173" customFormat="1">
      <c r="A404" s="619"/>
      <c r="B404" s="620"/>
      <c r="C404" s="617"/>
      <c r="D404" s="1041"/>
      <c r="E404" s="458"/>
      <c r="F404" s="458"/>
      <c r="G404" s="600"/>
      <c r="H404" s="592"/>
    </row>
    <row r="405" spans="1:8" s="173" customFormat="1" ht="25.5" customHeight="1">
      <c r="A405" s="248">
        <v>19</v>
      </c>
      <c r="B405" s="377" t="s">
        <v>2241</v>
      </c>
      <c r="C405" s="594"/>
      <c r="D405" s="1032"/>
      <c r="E405" s="458"/>
      <c r="F405" s="312"/>
      <c r="G405" s="600"/>
      <c r="H405" s="592"/>
    </row>
    <row r="406" spans="1:8" s="173" customFormat="1">
      <c r="A406" s="596"/>
      <c r="B406" s="185"/>
      <c r="C406" s="601" t="s">
        <v>1572</v>
      </c>
      <c r="D406" s="1034">
        <v>1</v>
      </c>
      <c r="E406" s="458"/>
      <c r="F406" s="458">
        <f>D406*E406</f>
        <v>0</v>
      </c>
      <c r="G406" s="600"/>
      <c r="H406" s="592"/>
    </row>
    <row r="407" spans="1:8" s="173" customFormat="1">
      <c r="A407" s="596"/>
      <c r="B407" s="185"/>
      <c r="C407" s="601"/>
      <c r="D407" s="1034"/>
      <c r="E407" s="458"/>
      <c r="F407" s="458"/>
      <c r="G407" s="600"/>
      <c r="H407" s="592"/>
    </row>
    <row r="408" spans="1:8" s="173" customFormat="1" ht="69" customHeight="1">
      <c r="A408" s="248">
        <v>20</v>
      </c>
      <c r="B408" s="377" t="s">
        <v>2240</v>
      </c>
      <c r="C408" s="594"/>
      <c r="D408" s="1032"/>
      <c r="E408" s="458"/>
      <c r="F408" s="312"/>
      <c r="G408" s="600"/>
      <c r="H408" s="592"/>
    </row>
    <row r="409" spans="1:8" s="173" customFormat="1">
      <c r="A409" s="596"/>
      <c r="B409" s="185"/>
      <c r="C409" s="601" t="s">
        <v>1572</v>
      </c>
      <c r="D409" s="1034">
        <v>1</v>
      </c>
      <c r="E409" s="458"/>
      <c r="F409" s="458">
        <f>D409*E409</f>
        <v>0</v>
      </c>
      <c r="G409" s="600"/>
      <c r="H409" s="592"/>
    </row>
    <row r="410" spans="1:8" s="173" customFormat="1">
      <c r="A410" s="619"/>
      <c r="B410" s="618"/>
      <c r="C410" s="617"/>
      <c r="D410" s="1041"/>
      <c r="E410" s="458"/>
      <c r="F410" s="458"/>
    </row>
    <row r="411" spans="1:8" s="614" customFormat="1">
      <c r="A411" s="248">
        <v>21</v>
      </c>
      <c r="B411" s="603" t="s">
        <v>2239</v>
      </c>
      <c r="C411" s="601"/>
      <c r="D411" s="1034"/>
      <c r="E411" s="458"/>
      <c r="F411" s="458"/>
    </row>
    <row r="412" spans="1:8" s="614" customFormat="1">
      <c r="A412" s="616"/>
      <c r="B412" s="603"/>
      <c r="C412" s="601" t="s">
        <v>1572</v>
      </c>
      <c r="D412" s="1034">
        <v>1</v>
      </c>
      <c r="E412" s="458"/>
      <c r="F412" s="458">
        <f>D412*E412</f>
        <v>0</v>
      </c>
    </row>
    <row r="413" spans="1:8" s="614" customFormat="1">
      <c r="A413" s="616"/>
      <c r="B413" s="603"/>
      <c r="C413" s="601"/>
      <c r="D413" s="1034"/>
      <c r="E413" s="458"/>
      <c r="F413" s="458"/>
    </row>
    <row r="414" spans="1:8" s="614" customFormat="1">
      <c r="A414" s="248">
        <v>22</v>
      </c>
      <c r="B414" s="603" t="s">
        <v>2238</v>
      </c>
      <c r="C414" s="601"/>
      <c r="D414" s="1034"/>
      <c r="E414" s="458"/>
      <c r="F414" s="458"/>
    </row>
    <row r="415" spans="1:8" s="614" customFormat="1">
      <c r="A415" s="616"/>
      <c r="B415" s="603"/>
      <c r="C415" s="601" t="s">
        <v>1572</v>
      </c>
      <c r="D415" s="1034">
        <v>1</v>
      </c>
      <c r="E415" s="458"/>
      <c r="F415" s="458">
        <f>D415*E415</f>
        <v>0</v>
      </c>
    </row>
    <row r="416" spans="1:8" s="614" customFormat="1">
      <c r="A416" s="615"/>
      <c r="B416" s="603"/>
      <c r="C416" s="601"/>
      <c r="D416" s="1034"/>
      <c r="E416" s="458"/>
      <c r="F416" s="458"/>
    </row>
    <row r="417" spans="1:8" s="610" customFormat="1" ht="41.25" customHeight="1">
      <c r="A417" s="248">
        <v>23</v>
      </c>
      <c r="B417" s="246" t="s">
        <v>2237</v>
      </c>
      <c r="C417" s="247"/>
      <c r="D417" s="1021"/>
      <c r="E417" s="613"/>
      <c r="F417" s="612"/>
      <c r="G417" s="611"/>
    </row>
    <row r="418" spans="1:8" s="173" customFormat="1">
      <c r="A418" s="245"/>
      <c r="B418" s="246"/>
      <c r="C418" s="247" t="s">
        <v>1572</v>
      </c>
      <c r="D418" s="1012">
        <v>1</v>
      </c>
      <c r="E418" s="609"/>
      <c r="F418" s="609">
        <f>D418*E418</f>
        <v>0</v>
      </c>
    </row>
    <row r="419" spans="1:8" s="204" customFormat="1" ht="42.75" customHeight="1">
      <c r="A419" s="248">
        <v>24</v>
      </c>
      <c r="B419" s="608" t="s">
        <v>2236</v>
      </c>
      <c r="C419" s="598"/>
      <c r="D419" s="1025"/>
      <c r="E419" s="597"/>
      <c r="F419" s="607"/>
    </row>
    <row r="420" spans="1:8" s="204" customFormat="1">
      <c r="A420" s="604"/>
      <c r="B420" s="599"/>
      <c r="C420" s="598" t="s">
        <v>1572</v>
      </c>
      <c r="D420" s="1025">
        <v>1</v>
      </c>
      <c r="E420" s="597"/>
      <c r="F420" s="211">
        <f>D420*E420</f>
        <v>0</v>
      </c>
    </row>
    <row r="421" spans="1:8" s="204" customFormat="1">
      <c r="A421" s="604"/>
      <c r="B421" s="599"/>
      <c r="C421" s="598"/>
      <c r="D421" s="1025"/>
      <c r="E421" s="597"/>
      <c r="F421" s="211"/>
    </row>
    <row r="422" spans="1:8" s="204" customFormat="1" ht="43.5" customHeight="1">
      <c r="A422" s="248">
        <v>25</v>
      </c>
      <c r="B422" s="608" t="s">
        <v>2235</v>
      </c>
      <c r="C422" s="598"/>
      <c r="D422" s="1025"/>
      <c r="E422" s="597"/>
      <c r="F422" s="607"/>
    </row>
    <row r="423" spans="1:8" s="204" customFormat="1">
      <c r="A423" s="606"/>
      <c r="B423" s="605"/>
      <c r="C423" s="598" t="s">
        <v>1572</v>
      </c>
      <c r="D423" s="1025">
        <v>1</v>
      </c>
      <c r="E423" s="597"/>
      <c r="F423" s="211">
        <f>D423*E423</f>
        <v>0</v>
      </c>
    </row>
    <row r="424" spans="1:8" s="204" customFormat="1">
      <c r="A424" s="604"/>
      <c r="B424" s="599"/>
      <c r="C424" s="598"/>
      <c r="D424" s="1025"/>
      <c r="E424" s="597"/>
      <c r="F424" s="211"/>
    </row>
    <row r="425" spans="1:8" s="173" customFormat="1" ht="57" customHeight="1">
      <c r="A425" s="248">
        <v>26</v>
      </c>
      <c r="B425" s="603" t="s">
        <v>2234</v>
      </c>
      <c r="C425" s="602" t="s">
        <v>228</v>
      </c>
      <c r="D425" s="1034">
        <v>1696</v>
      </c>
      <c r="E425" s="458"/>
      <c r="F425" s="458">
        <f>D425*E425</f>
        <v>0</v>
      </c>
      <c r="G425" s="600"/>
      <c r="H425" s="592"/>
    </row>
    <row r="426" spans="1:8" s="173" customFormat="1">
      <c r="A426" s="596"/>
      <c r="B426" s="185"/>
      <c r="C426" s="601"/>
      <c r="D426" s="1034"/>
      <c r="E426" s="458"/>
      <c r="F426" s="458"/>
      <c r="G426" s="600"/>
      <c r="H426" s="592"/>
    </row>
    <row r="427" spans="1:8" s="204" customFormat="1">
      <c r="A427" s="248"/>
      <c r="B427" s="599"/>
      <c r="C427" s="598"/>
      <c r="D427" s="1025"/>
      <c r="E427" s="597"/>
      <c r="F427" s="211"/>
    </row>
    <row r="428" spans="1:8" s="173" customFormat="1">
      <c r="A428" s="245"/>
      <c r="B428" s="246"/>
      <c r="C428" s="598"/>
      <c r="D428" s="1025"/>
      <c r="E428" s="597"/>
      <c r="F428" s="211"/>
    </row>
    <row r="429" spans="1:8" s="173" customFormat="1">
      <c r="A429" s="596"/>
      <c r="B429" s="595"/>
      <c r="C429" s="594"/>
      <c r="D429" s="1032"/>
      <c r="E429" s="376"/>
      <c r="F429" s="312"/>
      <c r="G429" s="593"/>
      <c r="H429" s="592"/>
    </row>
    <row r="430" spans="1:8" s="177" customFormat="1" ht="15.75">
      <c r="A430" s="581" t="s">
        <v>1404</v>
      </c>
      <c r="B430" s="580" t="s">
        <v>2230</v>
      </c>
      <c r="C430" s="579"/>
      <c r="D430" s="1020"/>
      <c r="E430" s="578"/>
      <c r="F430" s="577">
        <f>SUM(F303:F429)</f>
        <v>0</v>
      </c>
    </row>
    <row r="432" spans="1:8" ht="18">
      <c r="A432" s="1679" t="s">
        <v>1586</v>
      </c>
      <c r="B432" s="1679"/>
      <c r="C432" s="1679"/>
      <c r="D432" s="1679"/>
      <c r="E432" s="1679"/>
      <c r="F432" s="1679"/>
    </row>
    <row r="433" spans="1:6" ht="18">
      <c r="A433" s="591"/>
      <c r="B433" s="590"/>
      <c r="C433" s="589"/>
      <c r="D433" s="1042"/>
      <c r="E433" s="554"/>
      <c r="F433" s="554"/>
    </row>
    <row r="434" spans="1:6" ht="15.75">
      <c r="A434" s="1678" t="s">
        <v>2232</v>
      </c>
      <c r="B434" s="1678"/>
      <c r="C434" s="1678"/>
      <c r="D434" s="1678"/>
      <c r="E434" s="1678"/>
      <c r="F434" s="1678"/>
    </row>
    <row r="435" spans="1:6">
      <c r="A435" s="562"/>
      <c r="F435" s="588"/>
    </row>
    <row r="436" spans="1:6" s="173" customFormat="1" ht="12.75" customHeight="1">
      <c r="A436" s="245"/>
      <c r="B436" s="587"/>
      <c r="C436" s="586"/>
      <c r="D436" s="993"/>
      <c r="E436" s="582"/>
      <c r="F436" s="582"/>
    </row>
    <row r="437" spans="1:6" s="173" customFormat="1" ht="15.75">
      <c r="A437" s="585"/>
      <c r="B437" s="584"/>
      <c r="C437" s="583"/>
      <c r="D437" s="1008"/>
      <c r="E437" s="582"/>
      <c r="F437" s="582"/>
    </row>
    <row r="438" spans="1:6" s="177" customFormat="1" ht="15.75">
      <c r="A438" s="581" t="s">
        <v>1377</v>
      </c>
      <c r="B438" s="580" t="s">
        <v>2231</v>
      </c>
      <c r="C438" s="579"/>
      <c r="D438" s="1020"/>
      <c r="E438" s="578"/>
      <c r="F438" s="577">
        <f>F299</f>
        <v>0</v>
      </c>
    </row>
    <row r="439" spans="1:6" s="173" customFormat="1" ht="15.75">
      <c r="A439" s="585"/>
      <c r="B439" s="584"/>
      <c r="C439" s="583"/>
      <c r="D439" s="1008"/>
      <c r="E439" s="582"/>
      <c r="F439" s="582"/>
    </row>
    <row r="440" spans="1:6" s="177" customFormat="1" ht="15.75">
      <c r="A440" s="581" t="s">
        <v>1404</v>
      </c>
      <c r="B440" s="580" t="s">
        <v>2230</v>
      </c>
      <c r="C440" s="579"/>
      <c r="D440" s="1020"/>
      <c r="E440" s="578"/>
      <c r="F440" s="577">
        <f>F430</f>
        <v>0</v>
      </c>
    </row>
    <row r="441" spans="1:6">
      <c r="A441" s="576"/>
      <c r="B441" s="575"/>
      <c r="C441" s="574"/>
      <c r="D441" s="1043"/>
      <c r="E441" s="573"/>
      <c r="F441" s="572"/>
    </row>
    <row r="442" spans="1:6" ht="15.75">
      <c r="A442" s="571"/>
      <c r="B442" s="570" t="s">
        <v>1589</v>
      </c>
      <c r="C442" s="569"/>
      <c r="D442" s="1044"/>
      <c r="E442" s="568"/>
      <c r="F442" s="568">
        <f>SUM(F436:F440)</f>
        <v>0</v>
      </c>
    </row>
    <row r="443" spans="1:6" ht="15.75">
      <c r="A443" s="567"/>
      <c r="B443" s="566" t="s">
        <v>1590</v>
      </c>
      <c r="C443" s="565"/>
      <c r="D443" s="1045"/>
      <c r="E443" s="564"/>
      <c r="F443" s="564"/>
    </row>
    <row r="444" spans="1:6" ht="15.75">
      <c r="A444" s="571"/>
      <c r="B444" s="570" t="s">
        <v>1591</v>
      </c>
      <c r="C444" s="569"/>
      <c r="D444" s="1044"/>
      <c r="E444" s="568"/>
      <c r="F444" s="568"/>
    </row>
    <row r="445" spans="1:6" ht="15.75">
      <c r="A445" s="567"/>
      <c r="B445" s="566"/>
      <c r="C445" s="565"/>
      <c r="D445" s="1045"/>
      <c r="E445" s="564"/>
      <c r="F445" s="563"/>
    </row>
    <row r="446" spans="1:6" ht="15.75">
      <c r="A446" s="567"/>
      <c r="B446" s="566"/>
      <c r="C446" s="565"/>
      <c r="D446" s="1045"/>
      <c r="E446" s="564"/>
      <c r="F446" s="563"/>
    </row>
    <row r="447" spans="1:6" ht="15.75">
      <c r="A447" s="567"/>
      <c r="B447" s="566"/>
      <c r="C447" s="565"/>
      <c r="D447" s="1045"/>
      <c r="E447" s="564"/>
      <c r="F447" s="563"/>
    </row>
    <row r="448" spans="1:6" ht="15.75">
      <c r="A448" s="567"/>
      <c r="B448" s="566"/>
      <c r="C448" s="565"/>
      <c r="D448" s="1045"/>
      <c r="E448" s="564"/>
      <c r="F448" s="563"/>
    </row>
    <row r="449" spans="1:6">
      <c r="A449" s="562"/>
      <c r="B449" s="561"/>
      <c r="C449" s="560"/>
      <c r="D449" s="1046"/>
      <c r="E449" s="559"/>
      <c r="F449" s="558"/>
    </row>
    <row r="450" spans="1:6">
      <c r="A450" s="562"/>
      <c r="B450" s="561"/>
      <c r="C450" s="560"/>
      <c r="D450" s="1046"/>
      <c r="E450" s="559"/>
      <c r="F450" s="558"/>
    </row>
    <row r="451" spans="1:6">
      <c r="A451" s="557"/>
      <c r="B451" s="556"/>
      <c r="C451" s="555"/>
      <c r="D451" s="1042"/>
      <c r="E451" s="554"/>
      <c r="F451" s="554"/>
    </row>
    <row r="452" spans="1:6">
      <c r="A452" s="557"/>
      <c r="B452" s="556"/>
      <c r="C452" s="555"/>
      <c r="D452" s="1042"/>
      <c r="E452" s="554"/>
      <c r="F452" s="554"/>
    </row>
  </sheetData>
  <mergeCells count="3">
    <mergeCell ref="A434:F434"/>
    <mergeCell ref="A432:F432"/>
    <mergeCell ref="B1:F1"/>
  </mergeCells>
  <pageMargins left="0.98425196850393704" right="0.15748031496062992" top="0.19685039370078741" bottom="0.98425196850393704" header="0" footer="0.39370078740157483"/>
  <pageSetup paperSize="9" scale="90" orientation="portrait" r:id="rId1"/>
  <headerFooter alignWithMargins="0">
    <oddFooter>&amp;R&amp;P</oddFooter>
  </headerFooter>
  <rowBreaks count="6" manualBreakCount="6">
    <brk id="18" max="16383" man="1"/>
    <brk id="33" max="5" man="1"/>
    <brk id="216" max="5" man="1"/>
    <brk id="299" max="16383" man="1"/>
    <brk id="393" max="5" man="1"/>
    <brk id="4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0"/>
  <sheetViews>
    <sheetView showZeros="0" view="pageBreakPreview" topLeftCell="A73" zoomScaleNormal="100" zoomScaleSheetLayoutView="100" workbookViewId="0">
      <selection activeCell="F7" sqref="F7"/>
    </sheetView>
  </sheetViews>
  <sheetFormatPr defaultRowHeight="12.75"/>
  <cols>
    <col min="1" max="1" width="6.7109375" style="508" customWidth="1"/>
    <col min="2" max="2" width="44" style="355" customWidth="1"/>
    <col min="3" max="3" width="6.7109375" style="297" customWidth="1"/>
    <col min="4" max="4" width="6.7109375" style="933" customWidth="1"/>
    <col min="5" max="5" width="11.7109375" style="530" customWidth="1"/>
    <col min="6" max="6" width="12.7109375" style="836" customWidth="1"/>
    <col min="7" max="256" width="9.140625" style="255"/>
    <col min="257" max="257" width="6.7109375" style="255" customWidth="1"/>
    <col min="258" max="258" width="44" style="255" customWidth="1"/>
    <col min="259" max="260" width="6.7109375" style="255" customWidth="1"/>
    <col min="261" max="261" width="11.7109375" style="255" customWidth="1"/>
    <col min="262" max="262" width="12.7109375" style="255" customWidth="1"/>
    <col min="263" max="512" width="9.140625" style="255"/>
    <col min="513" max="513" width="6.7109375" style="255" customWidth="1"/>
    <col min="514" max="514" width="44" style="255" customWidth="1"/>
    <col min="515" max="516" width="6.7109375" style="255" customWidth="1"/>
    <col min="517" max="517" width="11.7109375" style="255" customWidth="1"/>
    <col min="518" max="518" width="12.7109375" style="255" customWidth="1"/>
    <col min="519" max="768" width="9.140625" style="255"/>
    <col min="769" max="769" width="6.7109375" style="255" customWidth="1"/>
    <col min="770" max="770" width="44" style="255" customWidth="1"/>
    <col min="771" max="772" width="6.7109375" style="255" customWidth="1"/>
    <col min="773" max="773" width="11.7109375" style="255" customWidth="1"/>
    <col min="774" max="774" width="12.7109375" style="255" customWidth="1"/>
    <col min="775" max="1024" width="9.140625" style="255"/>
    <col min="1025" max="1025" width="6.7109375" style="255" customWidth="1"/>
    <col min="1026" max="1026" width="44" style="255" customWidth="1"/>
    <col min="1027" max="1028" width="6.7109375" style="255" customWidth="1"/>
    <col min="1029" max="1029" width="11.7109375" style="255" customWidth="1"/>
    <col min="1030" max="1030" width="12.7109375" style="255" customWidth="1"/>
    <col min="1031" max="1280" width="9.140625" style="255"/>
    <col min="1281" max="1281" width="6.7109375" style="255" customWidth="1"/>
    <col min="1282" max="1282" width="44" style="255" customWidth="1"/>
    <col min="1283" max="1284" width="6.7109375" style="255" customWidth="1"/>
    <col min="1285" max="1285" width="11.7109375" style="255" customWidth="1"/>
    <col min="1286" max="1286" width="12.7109375" style="255" customWidth="1"/>
    <col min="1287" max="1536" width="9.140625" style="255"/>
    <col min="1537" max="1537" width="6.7109375" style="255" customWidth="1"/>
    <col min="1538" max="1538" width="44" style="255" customWidth="1"/>
    <col min="1539" max="1540" width="6.7109375" style="255" customWidth="1"/>
    <col min="1541" max="1541" width="11.7109375" style="255" customWidth="1"/>
    <col min="1542" max="1542" width="12.7109375" style="255" customWidth="1"/>
    <col min="1543" max="1792" width="9.140625" style="255"/>
    <col min="1793" max="1793" width="6.7109375" style="255" customWidth="1"/>
    <col min="1794" max="1794" width="44" style="255" customWidth="1"/>
    <col min="1795" max="1796" width="6.7109375" style="255" customWidth="1"/>
    <col min="1797" max="1797" width="11.7109375" style="255" customWidth="1"/>
    <col min="1798" max="1798" width="12.7109375" style="255" customWidth="1"/>
    <col min="1799" max="2048" width="9.140625" style="255"/>
    <col min="2049" max="2049" width="6.7109375" style="255" customWidth="1"/>
    <col min="2050" max="2050" width="44" style="255" customWidth="1"/>
    <col min="2051" max="2052" width="6.7109375" style="255" customWidth="1"/>
    <col min="2053" max="2053" width="11.7109375" style="255" customWidth="1"/>
    <col min="2054" max="2054" width="12.7109375" style="255" customWidth="1"/>
    <col min="2055" max="2304" width="9.140625" style="255"/>
    <col min="2305" max="2305" width="6.7109375" style="255" customWidth="1"/>
    <col min="2306" max="2306" width="44" style="255" customWidth="1"/>
    <col min="2307" max="2308" width="6.7109375" style="255" customWidth="1"/>
    <col min="2309" max="2309" width="11.7109375" style="255" customWidth="1"/>
    <col min="2310" max="2310" width="12.7109375" style="255" customWidth="1"/>
    <col min="2311" max="2560" width="9.140625" style="255"/>
    <col min="2561" max="2561" width="6.7109375" style="255" customWidth="1"/>
    <col min="2562" max="2562" width="44" style="255" customWidth="1"/>
    <col min="2563" max="2564" width="6.7109375" style="255" customWidth="1"/>
    <col min="2565" max="2565" width="11.7109375" style="255" customWidth="1"/>
    <col min="2566" max="2566" width="12.7109375" style="255" customWidth="1"/>
    <col min="2567" max="2816" width="9.140625" style="255"/>
    <col min="2817" max="2817" width="6.7109375" style="255" customWidth="1"/>
    <col min="2818" max="2818" width="44" style="255" customWidth="1"/>
    <col min="2819" max="2820" width="6.7109375" style="255" customWidth="1"/>
    <col min="2821" max="2821" width="11.7109375" style="255" customWidth="1"/>
    <col min="2822" max="2822" width="12.7109375" style="255" customWidth="1"/>
    <col min="2823" max="3072" width="9.140625" style="255"/>
    <col min="3073" max="3073" width="6.7109375" style="255" customWidth="1"/>
    <col min="3074" max="3074" width="44" style="255" customWidth="1"/>
    <col min="3075" max="3076" width="6.7109375" style="255" customWidth="1"/>
    <col min="3077" max="3077" width="11.7109375" style="255" customWidth="1"/>
    <col min="3078" max="3078" width="12.7109375" style="255" customWidth="1"/>
    <col min="3079" max="3328" width="9.140625" style="255"/>
    <col min="3329" max="3329" width="6.7109375" style="255" customWidth="1"/>
    <col min="3330" max="3330" width="44" style="255" customWidth="1"/>
    <col min="3331" max="3332" width="6.7109375" style="255" customWidth="1"/>
    <col min="3333" max="3333" width="11.7109375" style="255" customWidth="1"/>
    <col min="3334" max="3334" width="12.7109375" style="255" customWidth="1"/>
    <col min="3335" max="3584" width="9.140625" style="255"/>
    <col min="3585" max="3585" width="6.7109375" style="255" customWidth="1"/>
    <col min="3586" max="3586" width="44" style="255" customWidth="1"/>
    <col min="3587" max="3588" width="6.7109375" style="255" customWidth="1"/>
    <col min="3589" max="3589" width="11.7109375" style="255" customWidth="1"/>
    <col min="3590" max="3590" width="12.7109375" style="255" customWidth="1"/>
    <col min="3591" max="3840" width="9.140625" style="255"/>
    <col min="3841" max="3841" width="6.7109375" style="255" customWidth="1"/>
    <col min="3842" max="3842" width="44" style="255" customWidth="1"/>
    <col min="3843" max="3844" width="6.7109375" style="255" customWidth="1"/>
    <col min="3845" max="3845" width="11.7109375" style="255" customWidth="1"/>
    <col min="3846" max="3846" width="12.7109375" style="255" customWidth="1"/>
    <col min="3847" max="4096" width="9.140625" style="255"/>
    <col min="4097" max="4097" width="6.7109375" style="255" customWidth="1"/>
    <col min="4098" max="4098" width="44" style="255" customWidth="1"/>
    <col min="4099" max="4100" width="6.7109375" style="255" customWidth="1"/>
    <col min="4101" max="4101" width="11.7109375" style="255" customWidth="1"/>
    <col min="4102" max="4102" width="12.7109375" style="255" customWidth="1"/>
    <col min="4103" max="4352" width="9.140625" style="255"/>
    <col min="4353" max="4353" width="6.7109375" style="255" customWidth="1"/>
    <col min="4354" max="4354" width="44" style="255" customWidth="1"/>
    <col min="4355" max="4356" width="6.7109375" style="255" customWidth="1"/>
    <col min="4357" max="4357" width="11.7109375" style="255" customWidth="1"/>
    <col min="4358" max="4358" width="12.7109375" style="255" customWidth="1"/>
    <col min="4359" max="4608" width="9.140625" style="255"/>
    <col min="4609" max="4609" width="6.7109375" style="255" customWidth="1"/>
    <col min="4610" max="4610" width="44" style="255" customWidth="1"/>
    <col min="4611" max="4612" width="6.7109375" style="255" customWidth="1"/>
    <col min="4613" max="4613" width="11.7109375" style="255" customWidth="1"/>
    <col min="4614" max="4614" width="12.7109375" style="255" customWidth="1"/>
    <col min="4615" max="4864" width="9.140625" style="255"/>
    <col min="4865" max="4865" width="6.7109375" style="255" customWidth="1"/>
    <col min="4866" max="4866" width="44" style="255" customWidth="1"/>
    <col min="4867" max="4868" width="6.7109375" style="255" customWidth="1"/>
    <col min="4869" max="4869" width="11.7109375" style="255" customWidth="1"/>
    <col min="4870" max="4870" width="12.7109375" style="255" customWidth="1"/>
    <col min="4871" max="5120" width="9.140625" style="255"/>
    <col min="5121" max="5121" width="6.7109375" style="255" customWidth="1"/>
    <col min="5122" max="5122" width="44" style="255" customWidth="1"/>
    <col min="5123" max="5124" width="6.7109375" style="255" customWidth="1"/>
    <col min="5125" max="5125" width="11.7109375" style="255" customWidth="1"/>
    <col min="5126" max="5126" width="12.7109375" style="255" customWidth="1"/>
    <col min="5127" max="5376" width="9.140625" style="255"/>
    <col min="5377" max="5377" width="6.7109375" style="255" customWidth="1"/>
    <col min="5378" max="5378" width="44" style="255" customWidth="1"/>
    <col min="5379" max="5380" width="6.7109375" style="255" customWidth="1"/>
    <col min="5381" max="5381" width="11.7109375" style="255" customWidth="1"/>
    <col min="5382" max="5382" width="12.7109375" style="255" customWidth="1"/>
    <col min="5383" max="5632" width="9.140625" style="255"/>
    <col min="5633" max="5633" width="6.7109375" style="255" customWidth="1"/>
    <col min="5634" max="5634" width="44" style="255" customWidth="1"/>
    <col min="5635" max="5636" width="6.7109375" style="255" customWidth="1"/>
    <col min="5637" max="5637" width="11.7109375" style="255" customWidth="1"/>
    <col min="5638" max="5638" width="12.7109375" style="255" customWidth="1"/>
    <col min="5639" max="5888" width="9.140625" style="255"/>
    <col min="5889" max="5889" width="6.7109375" style="255" customWidth="1"/>
    <col min="5890" max="5890" width="44" style="255" customWidth="1"/>
    <col min="5891" max="5892" width="6.7109375" style="255" customWidth="1"/>
    <col min="5893" max="5893" width="11.7109375" style="255" customWidth="1"/>
    <col min="5894" max="5894" width="12.7109375" style="255" customWidth="1"/>
    <col min="5895" max="6144" width="9.140625" style="255"/>
    <col min="6145" max="6145" width="6.7109375" style="255" customWidth="1"/>
    <col min="6146" max="6146" width="44" style="255" customWidth="1"/>
    <col min="6147" max="6148" width="6.7109375" style="255" customWidth="1"/>
    <col min="6149" max="6149" width="11.7109375" style="255" customWidth="1"/>
    <col min="6150" max="6150" width="12.7109375" style="255" customWidth="1"/>
    <col min="6151" max="6400" width="9.140625" style="255"/>
    <col min="6401" max="6401" width="6.7109375" style="255" customWidth="1"/>
    <col min="6402" max="6402" width="44" style="255" customWidth="1"/>
    <col min="6403" max="6404" width="6.7109375" style="255" customWidth="1"/>
    <col min="6405" max="6405" width="11.7109375" style="255" customWidth="1"/>
    <col min="6406" max="6406" width="12.7109375" style="255" customWidth="1"/>
    <col min="6407" max="6656" width="9.140625" style="255"/>
    <col min="6657" max="6657" width="6.7109375" style="255" customWidth="1"/>
    <col min="6658" max="6658" width="44" style="255" customWidth="1"/>
    <col min="6659" max="6660" width="6.7109375" style="255" customWidth="1"/>
    <col min="6661" max="6661" width="11.7109375" style="255" customWidth="1"/>
    <col min="6662" max="6662" width="12.7109375" style="255" customWidth="1"/>
    <col min="6663" max="6912" width="9.140625" style="255"/>
    <col min="6913" max="6913" width="6.7109375" style="255" customWidth="1"/>
    <col min="6914" max="6914" width="44" style="255" customWidth="1"/>
    <col min="6915" max="6916" width="6.7109375" style="255" customWidth="1"/>
    <col min="6917" max="6917" width="11.7109375" style="255" customWidth="1"/>
    <col min="6918" max="6918" width="12.7109375" style="255" customWidth="1"/>
    <col min="6919" max="7168" width="9.140625" style="255"/>
    <col min="7169" max="7169" width="6.7109375" style="255" customWidth="1"/>
    <col min="7170" max="7170" width="44" style="255" customWidth="1"/>
    <col min="7171" max="7172" width="6.7109375" style="255" customWidth="1"/>
    <col min="7173" max="7173" width="11.7109375" style="255" customWidth="1"/>
    <col min="7174" max="7174" width="12.7109375" style="255" customWidth="1"/>
    <col min="7175" max="7424" width="9.140625" style="255"/>
    <col min="7425" max="7425" width="6.7109375" style="255" customWidth="1"/>
    <col min="7426" max="7426" width="44" style="255" customWidth="1"/>
    <col min="7427" max="7428" width="6.7109375" style="255" customWidth="1"/>
    <col min="7429" max="7429" width="11.7109375" style="255" customWidth="1"/>
    <col min="7430" max="7430" width="12.7109375" style="255" customWidth="1"/>
    <col min="7431" max="7680" width="9.140625" style="255"/>
    <col min="7681" max="7681" width="6.7109375" style="255" customWidth="1"/>
    <col min="7682" max="7682" width="44" style="255" customWidth="1"/>
    <col min="7683" max="7684" width="6.7109375" style="255" customWidth="1"/>
    <col min="7685" max="7685" width="11.7109375" style="255" customWidth="1"/>
    <col min="7686" max="7686" width="12.7109375" style="255" customWidth="1"/>
    <col min="7687" max="7936" width="9.140625" style="255"/>
    <col min="7937" max="7937" width="6.7109375" style="255" customWidth="1"/>
    <col min="7938" max="7938" width="44" style="255" customWidth="1"/>
    <col min="7939" max="7940" width="6.7109375" style="255" customWidth="1"/>
    <col min="7941" max="7941" width="11.7109375" style="255" customWidth="1"/>
    <col min="7942" max="7942" width="12.7109375" style="255" customWidth="1"/>
    <col min="7943" max="8192" width="9.140625" style="255"/>
    <col min="8193" max="8193" width="6.7109375" style="255" customWidth="1"/>
    <col min="8194" max="8194" width="44" style="255" customWidth="1"/>
    <col min="8195" max="8196" width="6.7109375" style="255" customWidth="1"/>
    <col min="8197" max="8197" width="11.7109375" style="255" customWidth="1"/>
    <col min="8198" max="8198" width="12.7109375" style="255" customWidth="1"/>
    <col min="8199" max="8448" width="9.140625" style="255"/>
    <col min="8449" max="8449" width="6.7109375" style="255" customWidth="1"/>
    <col min="8450" max="8450" width="44" style="255" customWidth="1"/>
    <col min="8451" max="8452" width="6.7109375" style="255" customWidth="1"/>
    <col min="8453" max="8453" width="11.7109375" style="255" customWidth="1"/>
    <col min="8454" max="8454" width="12.7109375" style="255" customWidth="1"/>
    <col min="8455" max="8704" width="9.140625" style="255"/>
    <col min="8705" max="8705" width="6.7109375" style="255" customWidth="1"/>
    <col min="8706" max="8706" width="44" style="255" customWidth="1"/>
    <col min="8707" max="8708" width="6.7109375" style="255" customWidth="1"/>
    <col min="8709" max="8709" width="11.7109375" style="255" customWidth="1"/>
    <col min="8710" max="8710" width="12.7109375" style="255" customWidth="1"/>
    <col min="8711" max="8960" width="9.140625" style="255"/>
    <col min="8961" max="8961" width="6.7109375" style="255" customWidth="1"/>
    <col min="8962" max="8962" width="44" style="255" customWidth="1"/>
    <col min="8963" max="8964" width="6.7109375" style="255" customWidth="1"/>
    <col min="8965" max="8965" width="11.7109375" style="255" customWidth="1"/>
    <col min="8966" max="8966" width="12.7109375" style="255" customWidth="1"/>
    <col min="8967" max="9216" width="9.140625" style="255"/>
    <col min="9217" max="9217" width="6.7109375" style="255" customWidth="1"/>
    <col min="9218" max="9218" width="44" style="255" customWidth="1"/>
    <col min="9219" max="9220" width="6.7109375" style="255" customWidth="1"/>
    <col min="9221" max="9221" width="11.7109375" style="255" customWidth="1"/>
    <col min="9222" max="9222" width="12.7109375" style="255" customWidth="1"/>
    <col min="9223" max="9472" width="9.140625" style="255"/>
    <col min="9473" max="9473" width="6.7109375" style="255" customWidth="1"/>
    <col min="9474" max="9474" width="44" style="255" customWidth="1"/>
    <col min="9475" max="9476" width="6.7109375" style="255" customWidth="1"/>
    <col min="9477" max="9477" width="11.7109375" style="255" customWidth="1"/>
    <col min="9478" max="9478" width="12.7109375" style="255" customWidth="1"/>
    <col min="9479" max="9728" width="9.140625" style="255"/>
    <col min="9729" max="9729" width="6.7109375" style="255" customWidth="1"/>
    <col min="9730" max="9730" width="44" style="255" customWidth="1"/>
    <col min="9731" max="9732" width="6.7109375" style="255" customWidth="1"/>
    <col min="9733" max="9733" width="11.7109375" style="255" customWidth="1"/>
    <col min="9734" max="9734" width="12.7109375" style="255" customWidth="1"/>
    <col min="9735" max="9984" width="9.140625" style="255"/>
    <col min="9985" max="9985" width="6.7109375" style="255" customWidth="1"/>
    <col min="9986" max="9986" width="44" style="255" customWidth="1"/>
    <col min="9987" max="9988" width="6.7109375" style="255" customWidth="1"/>
    <col min="9989" max="9989" width="11.7109375" style="255" customWidth="1"/>
    <col min="9990" max="9990" width="12.7109375" style="255" customWidth="1"/>
    <col min="9991" max="10240" width="9.140625" style="255"/>
    <col min="10241" max="10241" width="6.7109375" style="255" customWidth="1"/>
    <col min="10242" max="10242" width="44" style="255" customWidth="1"/>
    <col min="10243" max="10244" width="6.7109375" style="255" customWidth="1"/>
    <col min="10245" max="10245" width="11.7109375" style="255" customWidth="1"/>
    <col min="10246" max="10246" width="12.7109375" style="255" customWidth="1"/>
    <col min="10247" max="10496" width="9.140625" style="255"/>
    <col min="10497" max="10497" width="6.7109375" style="255" customWidth="1"/>
    <col min="10498" max="10498" width="44" style="255" customWidth="1"/>
    <col min="10499" max="10500" width="6.7109375" style="255" customWidth="1"/>
    <col min="10501" max="10501" width="11.7109375" style="255" customWidth="1"/>
    <col min="10502" max="10502" width="12.7109375" style="255" customWidth="1"/>
    <col min="10503" max="10752" width="9.140625" style="255"/>
    <col min="10753" max="10753" width="6.7109375" style="255" customWidth="1"/>
    <col min="10754" max="10754" width="44" style="255" customWidth="1"/>
    <col min="10755" max="10756" width="6.7109375" style="255" customWidth="1"/>
    <col min="10757" max="10757" width="11.7109375" style="255" customWidth="1"/>
    <col min="10758" max="10758" width="12.7109375" style="255" customWidth="1"/>
    <col min="10759" max="11008" width="9.140625" style="255"/>
    <col min="11009" max="11009" width="6.7109375" style="255" customWidth="1"/>
    <col min="11010" max="11010" width="44" style="255" customWidth="1"/>
    <col min="11011" max="11012" width="6.7109375" style="255" customWidth="1"/>
    <col min="11013" max="11013" width="11.7109375" style="255" customWidth="1"/>
    <col min="11014" max="11014" width="12.7109375" style="255" customWidth="1"/>
    <col min="11015" max="11264" width="9.140625" style="255"/>
    <col min="11265" max="11265" width="6.7109375" style="255" customWidth="1"/>
    <col min="11266" max="11266" width="44" style="255" customWidth="1"/>
    <col min="11267" max="11268" width="6.7109375" style="255" customWidth="1"/>
    <col min="11269" max="11269" width="11.7109375" style="255" customWidth="1"/>
    <col min="11270" max="11270" width="12.7109375" style="255" customWidth="1"/>
    <col min="11271" max="11520" width="9.140625" style="255"/>
    <col min="11521" max="11521" width="6.7109375" style="255" customWidth="1"/>
    <col min="11522" max="11522" width="44" style="255" customWidth="1"/>
    <col min="11523" max="11524" width="6.7109375" style="255" customWidth="1"/>
    <col min="11525" max="11525" width="11.7109375" style="255" customWidth="1"/>
    <col min="11526" max="11526" width="12.7109375" style="255" customWidth="1"/>
    <col min="11527" max="11776" width="9.140625" style="255"/>
    <col min="11777" max="11777" width="6.7109375" style="255" customWidth="1"/>
    <col min="11778" max="11778" width="44" style="255" customWidth="1"/>
    <col min="11779" max="11780" width="6.7109375" style="255" customWidth="1"/>
    <col min="11781" max="11781" width="11.7109375" style="255" customWidth="1"/>
    <col min="11782" max="11782" width="12.7109375" style="255" customWidth="1"/>
    <col min="11783" max="12032" width="9.140625" style="255"/>
    <col min="12033" max="12033" width="6.7109375" style="255" customWidth="1"/>
    <col min="12034" max="12034" width="44" style="255" customWidth="1"/>
    <col min="12035" max="12036" width="6.7109375" style="255" customWidth="1"/>
    <col min="12037" max="12037" width="11.7109375" style="255" customWidth="1"/>
    <col min="12038" max="12038" width="12.7109375" style="255" customWidth="1"/>
    <col min="12039" max="12288" width="9.140625" style="255"/>
    <col min="12289" max="12289" width="6.7109375" style="255" customWidth="1"/>
    <col min="12290" max="12290" width="44" style="255" customWidth="1"/>
    <col min="12291" max="12292" width="6.7109375" style="255" customWidth="1"/>
    <col min="12293" max="12293" width="11.7109375" style="255" customWidth="1"/>
    <col min="12294" max="12294" width="12.7109375" style="255" customWidth="1"/>
    <col min="12295" max="12544" width="9.140625" style="255"/>
    <col min="12545" max="12545" width="6.7109375" style="255" customWidth="1"/>
    <col min="12546" max="12546" width="44" style="255" customWidth="1"/>
    <col min="12547" max="12548" width="6.7109375" style="255" customWidth="1"/>
    <col min="12549" max="12549" width="11.7109375" style="255" customWidth="1"/>
    <col min="12550" max="12550" width="12.7109375" style="255" customWidth="1"/>
    <col min="12551" max="12800" width="9.140625" style="255"/>
    <col min="12801" max="12801" width="6.7109375" style="255" customWidth="1"/>
    <col min="12802" max="12802" width="44" style="255" customWidth="1"/>
    <col min="12803" max="12804" width="6.7109375" style="255" customWidth="1"/>
    <col min="12805" max="12805" width="11.7109375" style="255" customWidth="1"/>
    <col min="12806" max="12806" width="12.7109375" style="255" customWidth="1"/>
    <col min="12807" max="13056" width="9.140625" style="255"/>
    <col min="13057" max="13057" width="6.7109375" style="255" customWidth="1"/>
    <col min="13058" max="13058" width="44" style="255" customWidth="1"/>
    <col min="13059" max="13060" width="6.7109375" style="255" customWidth="1"/>
    <col min="13061" max="13061" width="11.7109375" style="255" customWidth="1"/>
    <col min="13062" max="13062" width="12.7109375" style="255" customWidth="1"/>
    <col min="13063" max="13312" width="9.140625" style="255"/>
    <col min="13313" max="13313" width="6.7109375" style="255" customWidth="1"/>
    <col min="13314" max="13314" width="44" style="255" customWidth="1"/>
    <col min="13315" max="13316" width="6.7109375" style="255" customWidth="1"/>
    <col min="13317" max="13317" width="11.7109375" style="255" customWidth="1"/>
    <col min="13318" max="13318" width="12.7109375" style="255" customWidth="1"/>
    <col min="13319" max="13568" width="9.140625" style="255"/>
    <col min="13569" max="13569" width="6.7109375" style="255" customWidth="1"/>
    <col min="13570" max="13570" width="44" style="255" customWidth="1"/>
    <col min="13571" max="13572" width="6.7109375" style="255" customWidth="1"/>
    <col min="13573" max="13573" width="11.7109375" style="255" customWidth="1"/>
    <col min="13574" max="13574" width="12.7109375" style="255" customWidth="1"/>
    <col min="13575" max="13824" width="9.140625" style="255"/>
    <col min="13825" max="13825" width="6.7109375" style="255" customWidth="1"/>
    <col min="13826" max="13826" width="44" style="255" customWidth="1"/>
    <col min="13827" max="13828" width="6.7109375" style="255" customWidth="1"/>
    <col min="13829" max="13829" width="11.7109375" style="255" customWidth="1"/>
    <col min="13830" max="13830" width="12.7109375" style="255" customWidth="1"/>
    <col min="13831" max="14080" width="9.140625" style="255"/>
    <col min="14081" max="14081" width="6.7109375" style="255" customWidth="1"/>
    <col min="14082" max="14082" width="44" style="255" customWidth="1"/>
    <col min="14083" max="14084" width="6.7109375" style="255" customWidth="1"/>
    <col min="14085" max="14085" width="11.7109375" style="255" customWidth="1"/>
    <col min="14086" max="14086" width="12.7109375" style="255" customWidth="1"/>
    <col min="14087" max="14336" width="9.140625" style="255"/>
    <col min="14337" max="14337" width="6.7109375" style="255" customWidth="1"/>
    <col min="14338" max="14338" width="44" style="255" customWidth="1"/>
    <col min="14339" max="14340" width="6.7109375" style="255" customWidth="1"/>
    <col min="14341" max="14341" width="11.7109375" style="255" customWidth="1"/>
    <col min="14342" max="14342" width="12.7109375" style="255" customWidth="1"/>
    <col min="14343" max="14592" width="9.140625" style="255"/>
    <col min="14593" max="14593" width="6.7109375" style="255" customWidth="1"/>
    <col min="14594" max="14594" width="44" style="255" customWidth="1"/>
    <col min="14595" max="14596" width="6.7109375" style="255" customWidth="1"/>
    <col min="14597" max="14597" width="11.7109375" style="255" customWidth="1"/>
    <col min="14598" max="14598" width="12.7109375" style="255" customWidth="1"/>
    <col min="14599" max="14848" width="9.140625" style="255"/>
    <col min="14849" max="14849" width="6.7109375" style="255" customWidth="1"/>
    <col min="14850" max="14850" width="44" style="255" customWidth="1"/>
    <col min="14851" max="14852" width="6.7109375" style="255" customWidth="1"/>
    <col min="14853" max="14853" width="11.7109375" style="255" customWidth="1"/>
    <col min="14854" max="14854" width="12.7109375" style="255" customWidth="1"/>
    <col min="14855" max="15104" width="9.140625" style="255"/>
    <col min="15105" max="15105" width="6.7109375" style="255" customWidth="1"/>
    <col min="15106" max="15106" width="44" style="255" customWidth="1"/>
    <col min="15107" max="15108" width="6.7109375" style="255" customWidth="1"/>
    <col min="15109" max="15109" width="11.7109375" style="255" customWidth="1"/>
    <col min="15110" max="15110" width="12.7109375" style="255" customWidth="1"/>
    <col min="15111" max="15360" width="9.140625" style="255"/>
    <col min="15361" max="15361" width="6.7109375" style="255" customWidth="1"/>
    <col min="15362" max="15362" width="44" style="255" customWidth="1"/>
    <col min="15363" max="15364" width="6.7109375" style="255" customWidth="1"/>
    <col min="15365" max="15365" width="11.7109375" style="255" customWidth="1"/>
    <col min="15366" max="15366" width="12.7109375" style="255" customWidth="1"/>
    <col min="15367" max="15616" width="9.140625" style="255"/>
    <col min="15617" max="15617" width="6.7109375" style="255" customWidth="1"/>
    <col min="15618" max="15618" width="44" style="255" customWidth="1"/>
    <col min="15619" max="15620" width="6.7109375" style="255" customWidth="1"/>
    <col min="15621" max="15621" width="11.7109375" style="255" customWidth="1"/>
    <col min="15622" max="15622" width="12.7109375" style="255" customWidth="1"/>
    <col min="15623" max="15872" width="9.140625" style="255"/>
    <col min="15873" max="15873" width="6.7109375" style="255" customWidth="1"/>
    <col min="15874" max="15874" width="44" style="255" customWidth="1"/>
    <col min="15875" max="15876" width="6.7109375" style="255" customWidth="1"/>
    <col min="15877" max="15877" width="11.7109375" style="255" customWidth="1"/>
    <col min="15878" max="15878" width="12.7109375" style="255" customWidth="1"/>
    <col min="15879" max="16128" width="9.140625" style="255"/>
    <col min="16129" max="16129" width="6.7109375" style="255" customWidth="1"/>
    <col min="16130" max="16130" width="44" style="255" customWidth="1"/>
    <col min="16131" max="16132" width="6.7109375" style="255" customWidth="1"/>
    <col min="16133" max="16133" width="11.7109375" style="255" customWidth="1"/>
    <col min="16134" max="16134" width="12.7109375" style="255" customWidth="1"/>
    <col min="16135" max="16384" width="9.140625" style="255"/>
  </cols>
  <sheetData>
    <row r="1" spans="1:11" s="158" customFormat="1" ht="42" customHeight="1">
      <c r="A1" s="805"/>
      <c r="B1" s="1680"/>
      <c r="C1" s="1681"/>
      <c r="D1" s="1681"/>
      <c r="E1" s="1681"/>
      <c r="F1" s="1682"/>
    </row>
    <row r="2" spans="1:11" s="158" customFormat="1" ht="42" customHeight="1">
      <c r="A2" s="1685" t="s">
        <v>2825</v>
      </c>
      <c r="B2" s="1686"/>
      <c r="C2" s="1686"/>
      <c r="D2" s="1686"/>
      <c r="E2" s="1686"/>
      <c r="F2" s="1687"/>
    </row>
    <row r="3" spans="1:11" s="158" customFormat="1" ht="42" customHeight="1">
      <c r="A3" s="1688" t="s">
        <v>2821</v>
      </c>
      <c r="B3" s="1689"/>
      <c r="C3" s="1689"/>
      <c r="D3" s="1689"/>
      <c r="E3" s="1689"/>
      <c r="F3" s="1690"/>
    </row>
    <row r="4" spans="1:11" s="307" customFormat="1" ht="27" customHeight="1">
      <c r="A4" s="806" t="s">
        <v>1713</v>
      </c>
      <c r="B4" s="807" t="s">
        <v>1714</v>
      </c>
      <c r="C4" s="807" t="s">
        <v>1715</v>
      </c>
      <c r="D4" s="1047" t="s">
        <v>1598</v>
      </c>
      <c r="E4" s="1272" t="s">
        <v>2959</v>
      </c>
      <c r="F4" s="1273" t="s">
        <v>2960</v>
      </c>
    </row>
    <row r="5" spans="1:11" s="307" customFormat="1" ht="14.25" customHeight="1">
      <c r="A5" s="808"/>
      <c r="B5" s="809"/>
      <c r="C5" s="809"/>
      <c r="D5" s="1048"/>
      <c r="E5" s="810"/>
      <c r="F5" s="811"/>
    </row>
    <row r="6" spans="1:11" s="307" customFormat="1" ht="13.15" customHeight="1">
      <c r="A6" s="812"/>
      <c r="B6" s="813"/>
      <c r="C6" s="813"/>
      <c r="D6" s="1049"/>
      <c r="E6" s="814"/>
      <c r="F6" s="815"/>
    </row>
    <row r="7" spans="1:11" s="822" customFormat="1">
      <c r="A7" s="816" t="s">
        <v>2948</v>
      </c>
      <c r="B7" s="817"/>
      <c r="C7" s="818"/>
      <c r="D7" s="1050"/>
      <c r="E7" s="820"/>
      <c r="F7" s="821">
        <f t="shared" ref="F7:F27" si="0">E7*D7</f>
        <v>0</v>
      </c>
    </row>
    <row r="8" spans="1:11" s="288" customFormat="1">
      <c r="A8" s="531"/>
      <c r="B8" s="210"/>
      <c r="C8" s="1248"/>
      <c r="D8" s="1249"/>
      <c r="E8" s="203"/>
      <c r="F8" s="203">
        <f t="shared" si="0"/>
        <v>0</v>
      </c>
    </row>
    <row r="9" spans="1:11" s="217" customFormat="1" ht="114.75">
      <c r="A9" s="531">
        <v>1</v>
      </c>
      <c r="B9" s="1250" t="s">
        <v>2455</v>
      </c>
      <c r="C9" s="826"/>
      <c r="D9" s="1249"/>
      <c r="E9" s="203"/>
      <c r="F9" s="203">
        <f t="shared" si="0"/>
        <v>0</v>
      </c>
      <c r="K9" s="203"/>
    </row>
    <row r="10" spans="1:11" s="217" customFormat="1" ht="4.5" customHeight="1">
      <c r="A10" s="531"/>
      <c r="B10" s="587"/>
      <c r="C10" s="1248"/>
      <c r="D10" s="1249"/>
      <c r="E10" s="203"/>
      <c r="F10" s="203">
        <f t="shared" si="0"/>
        <v>0</v>
      </c>
      <c r="K10" s="203"/>
    </row>
    <row r="11" spans="1:11" s="217" customFormat="1">
      <c r="A11" s="531"/>
      <c r="B11" s="212" t="s">
        <v>2456</v>
      </c>
      <c r="C11" s="1248" t="s">
        <v>1236</v>
      </c>
      <c r="D11" s="1249">
        <v>3</v>
      </c>
      <c r="E11" s="203"/>
      <c r="F11" s="203">
        <f t="shared" si="0"/>
        <v>0</v>
      </c>
      <c r="K11" s="203"/>
    </row>
    <row r="12" spans="1:11" s="217" customFormat="1">
      <c r="A12" s="531"/>
      <c r="B12" s="210"/>
      <c r="C12" s="1248"/>
      <c r="D12" s="1249"/>
      <c r="E12" s="203"/>
      <c r="F12" s="203">
        <f t="shared" si="0"/>
        <v>0</v>
      </c>
      <c r="K12" s="203"/>
    </row>
    <row r="13" spans="1:11" s="217" customFormat="1" ht="51">
      <c r="A13" s="531">
        <v>2</v>
      </c>
      <c r="B13" s="210" t="s">
        <v>2932</v>
      </c>
      <c r="C13" s="1248"/>
      <c r="D13" s="1249"/>
      <c r="E13" s="203"/>
      <c r="F13" s="203">
        <f t="shared" si="0"/>
        <v>0</v>
      </c>
      <c r="K13" s="203"/>
    </row>
    <row r="14" spans="1:11" s="217" customFormat="1">
      <c r="A14" s="531"/>
      <c r="B14" s="210" t="s">
        <v>2480</v>
      </c>
      <c r="C14" s="1248" t="s">
        <v>1236</v>
      </c>
      <c r="D14" s="1249">
        <v>70</v>
      </c>
      <c r="E14" s="203"/>
      <c r="F14" s="203">
        <f t="shared" si="0"/>
        <v>0</v>
      </c>
      <c r="K14" s="203"/>
    </row>
    <row r="15" spans="1:11" s="217" customFormat="1">
      <c r="A15" s="531"/>
      <c r="B15" s="210"/>
      <c r="C15" s="1248"/>
      <c r="D15" s="1249"/>
      <c r="E15" s="203"/>
      <c r="F15" s="203">
        <f t="shared" si="0"/>
        <v>0</v>
      </c>
      <c r="K15" s="203"/>
    </row>
    <row r="16" spans="1:11" s="217" customFormat="1" ht="38.25">
      <c r="A16" s="531">
        <v>3</v>
      </c>
      <c r="B16" s="210" t="s">
        <v>2931</v>
      </c>
      <c r="C16" s="1248"/>
      <c r="D16" s="1249"/>
      <c r="E16" s="203"/>
      <c r="F16" s="203">
        <f t="shared" si="0"/>
        <v>0</v>
      </c>
      <c r="K16" s="203"/>
    </row>
    <row r="17" spans="1:11" s="217" customFormat="1">
      <c r="A17" s="531"/>
      <c r="B17" s="587"/>
      <c r="C17" s="202"/>
      <c r="D17" s="226"/>
      <c r="E17" s="203"/>
      <c r="F17" s="203">
        <f t="shared" si="0"/>
        <v>0</v>
      </c>
      <c r="K17" s="203"/>
    </row>
    <row r="18" spans="1:11" s="217" customFormat="1">
      <c r="A18" s="531"/>
      <c r="B18" s="1251" t="s">
        <v>2457</v>
      </c>
      <c r="C18" s="826" t="s">
        <v>223</v>
      </c>
      <c r="D18" s="1249">
        <v>2</v>
      </c>
      <c r="E18" s="203"/>
      <c r="F18" s="203">
        <f t="shared" si="0"/>
        <v>0</v>
      </c>
      <c r="K18" s="203"/>
    </row>
    <row r="19" spans="1:11" s="217" customFormat="1">
      <c r="A19" s="531"/>
      <c r="B19" s="587"/>
      <c r="C19" s="1248"/>
      <c r="D19" s="1249"/>
      <c r="E19" s="203"/>
      <c r="F19" s="203">
        <f t="shared" si="0"/>
        <v>0</v>
      </c>
      <c r="K19" s="203"/>
    </row>
    <row r="20" spans="1:11" s="217" customFormat="1">
      <c r="A20" s="531"/>
      <c r="B20" s="1251" t="s">
        <v>2481</v>
      </c>
      <c r="C20" s="826" t="s">
        <v>223</v>
      </c>
      <c r="D20" s="1249">
        <v>3</v>
      </c>
      <c r="E20" s="203"/>
      <c r="F20" s="203">
        <f t="shared" si="0"/>
        <v>0</v>
      </c>
      <c r="K20" s="203"/>
    </row>
    <row r="21" spans="1:11" s="217" customFormat="1">
      <c r="A21" s="531"/>
      <c r="B21" s="587"/>
      <c r="C21" s="1248"/>
      <c r="D21" s="1249"/>
      <c r="E21" s="203"/>
      <c r="F21" s="203">
        <f t="shared" si="0"/>
        <v>0</v>
      </c>
      <c r="K21" s="203"/>
    </row>
    <row r="22" spans="1:11" s="217" customFormat="1">
      <c r="A22" s="531"/>
      <c r="B22" s="1251" t="s">
        <v>2458</v>
      </c>
      <c r="C22" s="826" t="s">
        <v>223</v>
      </c>
      <c r="D22" s="1249">
        <v>7</v>
      </c>
      <c r="E22" s="203"/>
      <c r="F22" s="203">
        <f t="shared" si="0"/>
        <v>0</v>
      </c>
      <c r="K22" s="203"/>
    </row>
    <row r="23" spans="1:11" s="217" customFormat="1">
      <c r="A23" s="531"/>
      <c r="B23" s="1251"/>
      <c r="C23" s="826"/>
      <c r="D23" s="1249"/>
      <c r="E23" s="203"/>
      <c r="F23" s="203">
        <f t="shared" si="0"/>
        <v>0</v>
      </c>
      <c r="K23" s="203"/>
    </row>
    <row r="24" spans="1:11" s="217" customFormat="1" ht="78.75" customHeight="1">
      <c r="A24" s="531">
        <v>4</v>
      </c>
      <c r="B24" s="210" t="s">
        <v>2482</v>
      </c>
      <c r="C24" s="1248" t="s">
        <v>1346</v>
      </c>
      <c r="D24" s="1249">
        <v>1</v>
      </c>
      <c r="E24" s="203"/>
      <c r="F24" s="203">
        <f t="shared" si="0"/>
        <v>0</v>
      </c>
      <c r="K24" s="203"/>
    </row>
    <row r="25" spans="1:11" s="217" customFormat="1">
      <c r="A25" s="531"/>
      <c r="B25" s="1250"/>
      <c r="C25" s="1248"/>
      <c r="D25" s="1249"/>
      <c r="E25" s="203"/>
      <c r="F25" s="203">
        <f t="shared" si="0"/>
        <v>0</v>
      </c>
      <c r="K25" s="203"/>
    </row>
    <row r="26" spans="1:11" s="217" customFormat="1" ht="25.5">
      <c r="A26" s="531">
        <v>5</v>
      </c>
      <c r="B26" s="210" t="s">
        <v>2459</v>
      </c>
      <c r="C26" s="1248"/>
      <c r="D26" s="1249"/>
      <c r="E26" s="203"/>
      <c r="F26" s="203">
        <f t="shared" si="0"/>
        <v>0</v>
      </c>
      <c r="G26" s="827"/>
      <c r="H26" s="827"/>
      <c r="I26" s="827"/>
      <c r="J26" s="827"/>
      <c r="K26" s="203"/>
    </row>
    <row r="27" spans="1:11" s="217" customFormat="1" ht="5.45" customHeight="1">
      <c r="A27" s="531"/>
      <c r="B27" s="587"/>
      <c r="C27" s="202"/>
      <c r="D27" s="226"/>
      <c r="E27" s="203"/>
      <c r="F27" s="203">
        <f t="shared" si="0"/>
        <v>0</v>
      </c>
      <c r="K27" s="203"/>
    </row>
    <row r="28" spans="1:11" s="217" customFormat="1">
      <c r="A28" s="531"/>
      <c r="B28" s="1247" t="s">
        <v>2483</v>
      </c>
      <c r="C28" s="826"/>
      <c r="D28" s="1249"/>
      <c r="E28" s="826"/>
      <c r="F28" s="203">
        <f>E32*D28</f>
        <v>0</v>
      </c>
      <c r="K28" s="826"/>
    </row>
    <row r="29" spans="1:11" s="217" customFormat="1" ht="5.45" customHeight="1">
      <c r="A29" s="531"/>
      <c r="B29" s="587"/>
      <c r="C29" s="1248"/>
      <c r="D29" s="1249"/>
      <c r="E29" s="203"/>
      <c r="F29" s="203">
        <f t="shared" ref="F29:F92" si="1">E29*D29</f>
        <v>0</v>
      </c>
      <c r="K29" s="203"/>
    </row>
    <row r="30" spans="1:11" s="217" customFormat="1">
      <c r="A30" s="531"/>
      <c r="B30" s="1251" t="s">
        <v>2462</v>
      </c>
      <c r="C30" s="826"/>
      <c r="D30" s="1249"/>
      <c r="E30" s="203"/>
      <c r="F30" s="203">
        <f t="shared" si="1"/>
        <v>0</v>
      </c>
      <c r="K30" s="203"/>
    </row>
    <row r="31" spans="1:11" s="217" customFormat="1" ht="5.45" customHeight="1">
      <c r="A31" s="531"/>
      <c r="B31" s="587"/>
      <c r="C31" s="1248"/>
      <c r="D31" s="1249"/>
      <c r="E31" s="203"/>
      <c r="F31" s="203">
        <f t="shared" si="1"/>
        <v>0</v>
      </c>
      <c r="K31" s="203"/>
    </row>
    <row r="32" spans="1:11" s="217" customFormat="1" ht="25.5">
      <c r="A32" s="531"/>
      <c r="B32" s="1251" t="s">
        <v>2484</v>
      </c>
      <c r="C32" s="1248" t="s">
        <v>223</v>
      </c>
      <c r="D32" s="1249" t="s">
        <v>1567</v>
      </c>
      <c r="E32" s="203"/>
      <c r="F32" s="203">
        <f t="shared" si="1"/>
        <v>0</v>
      </c>
      <c r="K32" s="203"/>
    </row>
    <row r="33" spans="1:11" s="217" customFormat="1">
      <c r="A33" s="531"/>
      <c r="B33" s="1251"/>
      <c r="C33" s="1248"/>
      <c r="D33" s="1249"/>
      <c r="E33" s="203"/>
      <c r="F33" s="203">
        <f t="shared" si="1"/>
        <v>0</v>
      </c>
      <c r="K33" s="203"/>
    </row>
    <row r="34" spans="1:11" s="824" customFormat="1" ht="25.5">
      <c r="A34" s="531">
        <v>6</v>
      </c>
      <c r="B34" s="210" t="s">
        <v>2460</v>
      </c>
      <c r="C34" s="1248"/>
      <c r="D34" s="1249"/>
      <c r="E34" s="203"/>
      <c r="F34" s="203">
        <f t="shared" si="1"/>
        <v>0</v>
      </c>
      <c r="K34" s="203"/>
    </row>
    <row r="35" spans="1:11" s="824" customFormat="1">
      <c r="A35" s="531"/>
      <c r="B35" s="1251" t="s">
        <v>1475</v>
      </c>
      <c r="C35" s="1248" t="s">
        <v>223</v>
      </c>
      <c r="D35" s="1249" t="s">
        <v>1380</v>
      </c>
      <c r="E35" s="203"/>
      <c r="F35" s="203">
        <f t="shared" si="1"/>
        <v>0</v>
      </c>
      <c r="K35" s="203"/>
    </row>
    <row r="36" spans="1:11" s="824" customFormat="1">
      <c r="A36" s="531"/>
      <c r="B36" s="1251"/>
      <c r="C36" s="1248"/>
      <c r="D36" s="1249"/>
      <c r="E36" s="203"/>
      <c r="F36" s="203">
        <f t="shared" si="1"/>
        <v>0</v>
      </c>
      <c r="K36" s="203"/>
    </row>
    <row r="37" spans="1:11" s="217" customFormat="1" ht="36.75" customHeight="1">
      <c r="A37" s="531">
        <v>7</v>
      </c>
      <c r="B37" s="210" t="s">
        <v>2461</v>
      </c>
      <c r="C37" s="1248"/>
      <c r="D37" s="1249"/>
      <c r="E37" s="203"/>
      <c r="F37" s="203">
        <f t="shared" si="1"/>
        <v>0</v>
      </c>
      <c r="K37" s="203"/>
    </row>
    <row r="38" spans="1:11" s="217" customFormat="1" ht="5.45" customHeight="1">
      <c r="A38" s="531"/>
      <c r="B38" s="587"/>
      <c r="C38" s="1248"/>
      <c r="D38" s="1249"/>
      <c r="E38" s="203"/>
      <c r="F38" s="203">
        <f t="shared" si="1"/>
        <v>0</v>
      </c>
      <c r="K38" s="203"/>
    </row>
    <row r="39" spans="1:11" s="217" customFormat="1" ht="25.5">
      <c r="A39" s="531"/>
      <c r="B39" s="1251" t="s">
        <v>2485</v>
      </c>
      <c r="C39" s="1248" t="s">
        <v>223</v>
      </c>
      <c r="D39" s="1249" t="s">
        <v>1567</v>
      </c>
      <c r="E39" s="203"/>
      <c r="F39" s="203">
        <f t="shared" si="1"/>
        <v>0</v>
      </c>
      <c r="K39" s="203"/>
    </row>
    <row r="40" spans="1:11" s="217" customFormat="1">
      <c r="A40" s="531"/>
      <c r="B40" s="1251"/>
      <c r="C40" s="1248"/>
      <c r="D40" s="1249"/>
      <c r="E40" s="203"/>
      <c r="F40" s="203">
        <f t="shared" si="1"/>
        <v>0</v>
      </c>
      <c r="K40" s="203"/>
    </row>
    <row r="41" spans="1:11" s="217" customFormat="1" ht="36" customHeight="1">
      <c r="A41" s="531">
        <v>8</v>
      </c>
      <c r="B41" s="210" t="s">
        <v>2463</v>
      </c>
      <c r="C41" s="1248"/>
      <c r="D41" s="1249"/>
      <c r="E41" s="203"/>
      <c r="F41" s="203">
        <f t="shared" si="1"/>
        <v>0</v>
      </c>
      <c r="K41" s="203"/>
    </row>
    <row r="42" spans="1:11" s="217" customFormat="1" ht="5.45" customHeight="1">
      <c r="A42" s="531"/>
      <c r="B42" s="587"/>
      <c r="C42" s="1248"/>
      <c r="D42" s="1249"/>
      <c r="E42" s="203"/>
      <c r="F42" s="203">
        <f t="shared" si="1"/>
        <v>0</v>
      </c>
      <c r="K42" s="203"/>
    </row>
    <row r="43" spans="1:11" s="217" customFormat="1">
      <c r="A43" s="531"/>
      <c r="B43" s="1251" t="s">
        <v>2464</v>
      </c>
      <c r="C43" s="1248" t="s">
        <v>223</v>
      </c>
      <c r="D43" s="1249" t="s">
        <v>1380</v>
      </c>
      <c r="E43" s="203"/>
      <c r="F43" s="203">
        <f t="shared" si="1"/>
        <v>0</v>
      </c>
      <c r="K43" s="203"/>
    </row>
    <row r="44" spans="1:11" s="217" customFormat="1">
      <c r="A44" s="531"/>
      <c r="B44" s="1251"/>
      <c r="C44" s="1248"/>
      <c r="D44" s="1249"/>
      <c r="E44" s="203"/>
      <c r="F44" s="203">
        <f t="shared" si="1"/>
        <v>0</v>
      </c>
      <c r="K44" s="203"/>
    </row>
    <row r="45" spans="1:11" s="217" customFormat="1" ht="39.75" customHeight="1">
      <c r="A45" s="531">
        <v>9</v>
      </c>
      <c r="B45" s="210" t="s">
        <v>2465</v>
      </c>
      <c r="C45" s="1248"/>
      <c r="D45" s="1249"/>
      <c r="E45" s="203"/>
      <c r="F45" s="203">
        <f t="shared" si="1"/>
        <v>0</v>
      </c>
      <c r="K45" s="203"/>
    </row>
    <row r="46" spans="1:11" s="217" customFormat="1" ht="5.45" customHeight="1">
      <c r="A46" s="531"/>
      <c r="B46" s="587"/>
      <c r="C46" s="1248"/>
      <c r="D46" s="1249"/>
      <c r="E46" s="203"/>
      <c r="F46" s="203">
        <f t="shared" si="1"/>
        <v>0</v>
      </c>
      <c r="K46" s="203"/>
    </row>
    <row r="47" spans="1:11" s="217" customFormat="1">
      <c r="A47" s="531"/>
      <c r="B47" s="1252" t="s">
        <v>2486</v>
      </c>
      <c r="C47" s="1248" t="s">
        <v>223</v>
      </c>
      <c r="D47" s="1249" t="s">
        <v>1567</v>
      </c>
      <c r="E47" s="203"/>
      <c r="F47" s="203">
        <f t="shared" si="1"/>
        <v>0</v>
      </c>
      <c r="K47" s="203"/>
    </row>
    <row r="48" spans="1:11" s="217" customFormat="1">
      <c r="A48" s="531"/>
      <c r="B48" s="1252" t="s">
        <v>2487</v>
      </c>
      <c r="C48" s="1248" t="s">
        <v>223</v>
      </c>
      <c r="D48" s="1249" t="s">
        <v>1567</v>
      </c>
      <c r="E48" s="203"/>
      <c r="F48" s="203">
        <f>E48*D48</f>
        <v>0</v>
      </c>
      <c r="K48" s="203"/>
    </row>
    <row r="49" spans="1:11" s="217" customFormat="1">
      <c r="A49" s="531"/>
      <c r="B49" s="1252"/>
      <c r="C49" s="1248"/>
      <c r="D49" s="1249"/>
      <c r="E49" s="203"/>
      <c r="F49" s="203"/>
      <c r="K49" s="203"/>
    </row>
    <row r="50" spans="1:11" s="217" customFormat="1" ht="14.25" customHeight="1">
      <c r="A50" s="531">
        <v>10</v>
      </c>
      <c r="B50" s="210" t="s">
        <v>2488</v>
      </c>
      <c r="C50" s="1248" t="s">
        <v>223</v>
      </c>
      <c r="D50" s="1249" t="s">
        <v>1380</v>
      </c>
      <c r="E50" s="203"/>
      <c r="F50" s="203">
        <f>E50*D50</f>
        <v>0</v>
      </c>
      <c r="K50" s="203"/>
    </row>
    <row r="51" spans="1:11" s="827" customFormat="1">
      <c r="A51" s="1253"/>
      <c r="B51" s="1254"/>
      <c r="C51" s="1255"/>
      <c r="D51" s="1256"/>
      <c r="E51" s="828"/>
      <c r="F51" s="203">
        <f t="shared" si="1"/>
        <v>0</v>
      </c>
      <c r="K51" s="828"/>
    </row>
    <row r="52" spans="1:11" s="217" customFormat="1" ht="54.75" customHeight="1">
      <c r="A52" s="531">
        <v>11</v>
      </c>
      <c r="B52" s="1250" t="s">
        <v>2466</v>
      </c>
      <c r="C52" s="826"/>
      <c r="D52" s="1249"/>
      <c r="E52" s="203"/>
      <c r="F52" s="203">
        <f t="shared" si="1"/>
        <v>0</v>
      </c>
      <c r="K52" s="203"/>
    </row>
    <row r="53" spans="1:11" s="217" customFormat="1">
      <c r="A53" s="531"/>
      <c r="B53" s="1257" t="s">
        <v>1467</v>
      </c>
      <c r="C53" s="826"/>
      <c r="D53" s="1249"/>
      <c r="E53" s="203"/>
      <c r="F53" s="203"/>
      <c r="K53" s="203"/>
    </row>
    <row r="54" spans="1:11" s="217" customFormat="1">
      <c r="A54" s="531"/>
      <c r="B54" s="212" t="s">
        <v>1401</v>
      </c>
      <c r="C54" s="826" t="s">
        <v>1236</v>
      </c>
      <c r="D54" s="1249">
        <v>4</v>
      </c>
      <c r="E54" s="203"/>
      <c r="F54" s="203">
        <f>E54*D54</f>
        <v>0</v>
      </c>
      <c r="K54" s="203"/>
    </row>
    <row r="55" spans="1:11" s="217" customFormat="1">
      <c r="A55" s="531"/>
      <c r="B55" s="212" t="s">
        <v>1386</v>
      </c>
      <c r="C55" s="826" t="s">
        <v>1236</v>
      </c>
      <c r="D55" s="1249">
        <v>4</v>
      </c>
      <c r="E55" s="203"/>
      <c r="F55" s="203">
        <f>E55*D55</f>
        <v>0</v>
      </c>
      <c r="K55" s="203"/>
    </row>
    <row r="56" spans="1:11" s="217" customFormat="1">
      <c r="A56" s="531"/>
      <c r="B56" s="212"/>
      <c r="C56" s="826"/>
      <c r="D56" s="1249"/>
      <c r="E56" s="203"/>
      <c r="F56" s="203"/>
      <c r="K56" s="203"/>
    </row>
    <row r="57" spans="1:11" s="217" customFormat="1">
      <c r="A57" s="531"/>
      <c r="B57" s="1257" t="s">
        <v>2489</v>
      </c>
      <c r="C57" s="826"/>
      <c r="D57" s="1249"/>
      <c r="E57" s="203"/>
      <c r="F57" s="203"/>
      <c r="K57" s="203"/>
    </row>
    <row r="58" spans="1:11" s="217" customFormat="1">
      <c r="A58" s="531"/>
      <c r="B58" s="212" t="s">
        <v>1401</v>
      </c>
      <c r="C58" s="826" t="s">
        <v>223</v>
      </c>
      <c r="D58" s="1249">
        <v>5</v>
      </c>
      <c r="E58" s="203"/>
      <c r="F58" s="203">
        <f>E58*D58</f>
        <v>0</v>
      </c>
      <c r="K58" s="203"/>
    </row>
    <row r="59" spans="1:11" s="217" customFormat="1">
      <c r="A59" s="531"/>
      <c r="B59" s="212" t="s">
        <v>1386</v>
      </c>
      <c r="C59" s="826" t="s">
        <v>223</v>
      </c>
      <c r="D59" s="1249">
        <v>3</v>
      </c>
      <c r="E59" s="203"/>
      <c r="F59" s="203">
        <f>E59*D59</f>
        <v>0</v>
      </c>
      <c r="K59" s="203"/>
    </row>
    <row r="60" spans="1:11" s="217" customFormat="1">
      <c r="A60" s="531"/>
      <c r="B60" s="212"/>
      <c r="C60" s="826"/>
      <c r="D60" s="1249"/>
      <c r="E60" s="203"/>
      <c r="F60" s="203"/>
      <c r="K60" s="203"/>
    </row>
    <row r="61" spans="1:11" s="217" customFormat="1">
      <c r="A61" s="531"/>
      <c r="B61" s="1257" t="s">
        <v>2490</v>
      </c>
      <c r="C61" s="826"/>
      <c r="D61" s="1249"/>
      <c r="E61" s="203"/>
      <c r="F61" s="203"/>
      <c r="K61" s="203"/>
    </row>
    <row r="62" spans="1:11" s="217" customFormat="1">
      <c r="A62" s="531"/>
      <c r="B62" s="212" t="s">
        <v>2491</v>
      </c>
      <c r="C62" s="826" t="s">
        <v>556</v>
      </c>
      <c r="D62" s="1249">
        <v>0.6</v>
      </c>
      <c r="E62" s="203"/>
      <c r="F62" s="203">
        <f t="shared" ref="F62:F69" si="2">E62*D62</f>
        <v>0</v>
      </c>
      <c r="K62" s="203"/>
    </row>
    <row r="63" spans="1:11" s="217" customFormat="1">
      <c r="A63" s="531"/>
      <c r="B63" s="210"/>
      <c r="C63" s="1248"/>
      <c r="D63" s="1249"/>
      <c r="E63" s="203"/>
      <c r="F63" s="203">
        <f t="shared" si="2"/>
        <v>0</v>
      </c>
      <c r="K63" s="203"/>
    </row>
    <row r="64" spans="1:11" s="217" customFormat="1" ht="37.5" customHeight="1">
      <c r="A64" s="531">
        <v>12</v>
      </c>
      <c r="B64" s="210" t="s">
        <v>2463</v>
      </c>
      <c r="C64" s="1248"/>
      <c r="D64" s="1249"/>
      <c r="E64" s="203"/>
      <c r="F64" s="203">
        <f t="shared" si="2"/>
        <v>0</v>
      </c>
      <c r="K64" s="203"/>
    </row>
    <row r="65" spans="1:11" s="217" customFormat="1" ht="5.45" customHeight="1">
      <c r="A65" s="531"/>
      <c r="B65" s="587"/>
      <c r="C65" s="1248"/>
      <c r="D65" s="1249"/>
      <c r="E65" s="203"/>
      <c r="F65" s="203">
        <f t="shared" si="2"/>
        <v>0</v>
      </c>
      <c r="K65" s="203"/>
    </row>
    <row r="66" spans="1:11" s="217" customFormat="1">
      <c r="A66" s="531"/>
      <c r="B66" s="1251" t="s">
        <v>2492</v>
      </c>
      <c r="C66" s="1248" t="s">
        <v>223</v>
      </c>
      <c r="D66" s="1249" t="s">
        <v>1491</v>
      </c>
      <c r="E66" s="203"/>
      <c r="F66" s="203">
        <f t="shared" si="2"/>
        <v>0</v>
      </c>
      <c r="K66" s="203"/>
    </row>
    <row r="67" spans="1:11" s="173" customFormat="1">
      <c r="A67" s="531"/>
      <c r="B67" s="1251"/>
      <c r="C67" s="1248"/>
      <c r="D67" s="226"/>
      <c r="E67" s="203"/>
      <c r="F67" s="203">
        <f t="shared" si="2"/>
        <v>0</v>
      </c>
      <c r="K67" s="203"/>
    </row>
    <row r="68" spans="1:11" s="217" customFormat="1" ht="38.25">
      <c r="A68" s="531">
        <v>13</v>
      </c>
      <c r="B68" s="210" t="s">
        <v>2477</v>
      </c>
      <c r="C68" s="1248" t="s">
        <v>556</v>
      </c>
      <c r="D68" s="226">
        <v>10</v>
      </c>
      <c r="E68" s="203"/>
      <c r="F68" s="203">
        <f t="shared" si="2"/>
        <v>0</v>
      </c>
      <c r="K68" s="203"/>
    </row>
    <row r="69" spans="1:11" s="173" customFormat="1">
      <c r="A69" s="531"/>
      <c r="B69" s="1251"/>
      <c r="C69" s="1248"/>
      <c r="D69" s="226"/>
      <c r="E69" s="203"/>
      <c r="F69" s="203">
        <f t="shared" si="2"/>
        <v>0</v>
      </c>
      <c r="K69" s="203"/>
    </row>
    <row r="70" spans="1:11" s="217" customFormat="1" ht="38.25">
      <c r="A70" s="531">
        <v>14</v>
      </c>
      <c r="B70" s="1250" t="s">
        <v>2467</v>
      </c>
      <c r="C70" s="1248"/>
      <c r="D70" s="1249"/>
      <c r="E70" s="203"/>
      <c r="F70" s="203">
        <f t="shared" si="1"/>
        <v>0</v>
      </c>
      <c r="K70" s="203"/>
    </row>
    <row r="71" spans="1:11" s="217" customFormat="1" ht="5.45" customHeight="1">
      <c r="A71" s="531" t="s">
        <v>2493</v>
      </c>
      <c r="B71" s="587"/>
      <c r="C71" s="202"/>
      <c r="D71" s="226"/>
      <c r="E71" s="203"/>
      <c r="F71" s="203">
        <f t="shared" si="1"/>
        <v>0</v>
      </c>
      <c r="K71" s="203"/>
    </row>
    <row r="72" spans="1:11" s="217" customFormat="1">
      <c r="A72" s="531"/>
      <c r="B72" s="1250"/>
      <c r="C72" s="1248" t="s">
        <v>1236</v>
      </c>
      <c r="D72" s="1249">
        <v>80</v>
      </c>
      <c r="E72" s="203"/>
      <c r="F72" s="203">
        <f t="shared" si="1"/>
        <v>0</v>
      </c>
      <c r="K72" s="203"/>
    </row>
    <row r="73" spans="1:11" s="217" customFormat="1">
      <c r="A73" s="531"/>
      <c r="B73" s="210"/>
      <c r="C73" s="1248"/>
      <c r="D73" s="1249"/>
      <c r="E73" s="203"/>
      <c r="F73" s="203">
        <f t="shared" si="1"/>
        <v>0</v>
      </c>
      <c r="K73" s="203"/>
    </row>
    <row r="74" spans="1:11" s="217" customFormat="1" ht="63.75">
      <c r="A74" s="531">
        <v>15</v>
      </c>
      <c r="B74" s="210" t="s">
        <v>2468</v>
      </c>
      <c r="C74" s="202"/>
      <c r="D74" s="226"/>
      <c r="E74" s="203"/>
      <c r="F74" s="203">
        <f t="shared" si="1"/>
        <v>0</v>
      </c>
      <c r="K74" s="203"/>
    </row>
    <row r="75" spans="1:11" s="217" customFormat="1" ht="5.45" customHeight="1">
      <c r="A75" s="531"/>
      <c r="B75" s="587"/>
      <c r="C75" s="692"/>
      <c r="D75" s="1052"/>
      <c r="E75" s="203"/>
      <c r="F75" s="203">
        <f t="shared" si="1"/>
        <v>0</v>
      </c>
      <c r="K75" s="203"/>
    </row>
    <row r="76" spans="1:11" s="217" customFormat="1">
      <c r="A76" s="531"/>
      <c r="B76" s="210"/>
      <c r="C76" s="202" t="s">
        <v>1346</v>
      </c>
      <c r="D76" s="226">
        <v>1</v>
      </c>
      <c r="E76" s="203"/>
      <c r="F76" s="203">
        <f t="shared" si="1"/>
        <v>0</v>
      </c>
      <c r="K76" s="203"/>
    </row>
    <row r="77" spans="1:11" s="217" customFormat="1">
      <c r="A77" s="531"/>
      <c r="B77" s="210"/>
      <c r="C77" s="202"/>
      <c r="D77" s="226"/>
      <c r="E77" s="203"/>
      <c r="F77" s="203">
        <f t="shared" si="1"/>
        <v>0</v>
      </c>
      <c r="K77" s="203"/>
    </row>
    <row r="78" spans="1:11" s="217" customFormat="1" ht="129.75" customHeight="1">
      <c r="A78" s="531">
        <v>16</v>
      </c>
      <c r="B78" s="210" t="s">
        <v>2469</v>
      </c>
      <c r="C78" s="202"/>
      <c r="D78" s="226"/>
      <c r="E78" s="203"/>
      <c r="F78" s="203">
        <f t="shared" si="1"/>
        <v>0</v>
      </c>
      <c r="K78" s="203"/>
    </row>
    <row r="79" spans="1:11" s="217" customFormat="1" ht="5.45" customHeight="1">
      <c r="A79" s="531"/>
      <c r="B79" s="587"/>
      <c r="C79" s="692"/>
      <c r="D79" s="1052"/>
      <c r="E79" s="203"/>
      <c r="F79" s="203">
        <f t="shared" si="1"/>
        <v>0</v>
      </c>
      <c r="K79" s="203"/>
    </row>
    <row r="80" spans="1:11" s="217" customFormat="1" ht="14.25">
      <c r="A80" s="531"/>
      <c r="B80" s="702" t="s">
        <v>2470</v>
      </c>
      <c r="C80" s="692" t="s">
        <v>2076</v>
      </c>
      <c r="D80" s="1052">
        <f>D72*0.4*1.1</f>
        <v>35.200000000000003</v>
      </c>
      <c r="E80" s="203"/>
      <c r="F80" s="203">
        <f t="shared" si="1"/>
        <v>0</v>
      </c>
      <c r="K80" s="203"/>
    </row>
    <row r="81" spans="1:11" s="217" customFormat="1">
      <c r="A81" s="531"/>
      <c r="B81" s="210"/>
      <c r="C81" s="202"/>
      <c r="D81" s="226"/>
      <c r="E81" s="203"/>
      <c r="F81" s="203">
        <f t="shared" si="1"/>
        <v>0</v>
      </c>
      <c r="K81" s="203"/>
    </row>
    <row r="82" spans="1:11" s="217" customFormat="1" ht="25.5">
      <c r="A82" s="531">
        <v>17</v>
      </c>
      <c r="B82" s="210" t="s">
        <v>2471</v>
      </c>
      <c r="C82" s="692" t="s">
        <v>2472</v>
      </c>
      <c r="D82" s="1052">
        <f>D72*0.4</f>
        <v>32</v>
      </c>
      <c r="E82" s="203"/>
      <c r="F82" s="203">
        <f t="shared" si="1"/>
        <v>0</v>
      </c>
      <c r="K82" s="203"/>
    </row>
    <row r="83" spans="1:11" s="217" customFormat="1">
      <c r="A83" s="531"/>
      <c r="B83" s="210"/>
      <c r="C83" s="202"/>
      <c r="D83" s="226"/>
      <c r="E83" s="203"/>
      <c r="F83" s="203">
        <f t="shared" si="1"/>
        <v>0</v>
      </c>
      <c r="K83" s="203"/>
    </row>
    <row r="84" spans="1:11" s="217" customFormat="1" ht="69.75" customHeight="1">
      <c r="A84" s="531">
        <v>18</v>
      </c>
      <c r="B84" s="210" t="s">
        <v>2473</v>
      </c>
      <c r="C84" s="692"/>
      <c r="D84" s="1052"/>
      <c r="E84" s="203"/>
      <c r="F84" s="203">
        <f t="shared" si="1"/>
        <v>0</v>
      </c>
      <c r="K84" s="203"/>
    </row>
    <row r="85" spans="1:11" s="217" customFormat="1" ht="14.25">
      <c r="A85" s="531"/>
      <c r="B85" s="210"/>
      <c r="C85" s="692" t="s">
        <v>2076</v>
      </c>
      <c r="D85" s="1052">
        <f>D82*0.1</f>
        <v>3.2</v>
      </c>
      <c r="E85" s="203"/>
      <c r="F85" s="203">
        <f t="shared" si="1"/>
        <v>0</v>
      </c>
      <c r="K85" s="203"/>
    </row>
    <row r="86" spans="1:11" s="217" customFormat="1" ht="12.75" customHeight="1">
      <c r="A86" s="531"/>
      <c r="B86" s="210"/>
      <c r="C86" s="692"/>
      <c r="D86" s="1052"/>
      <c r="E86" s="203"/>
      <c r="F86" s="203">
        <f t="shared" si="1"/>
        <v>0</v>
      </c>
      <c r="K86" s="203"/>
    </row>
    <row r="87" spans="1:11" s="217" customFormat="1" ht="67.5" customHeight="1">
      <c r="A87" s="531">
        <v>19</v>
      </c>
      <c r="B87" s="210" t="s">
        <v>2474</v>
      </c>
      <c r="C87" s="692"/>
      <c r="D87" s="1052"/>
      <c r="E87" s="203"/>
      <c r="F87" s="203">
        <f t="shared" si="1"/>
        <v>0</v>
      </c>
      <c r="K87" s="203"/>
    </row>
    <row r="88" spans="1:11" s="217" customFormat="1" ht="14.25">
      <c r="A88" s="531"/>
      <c r="B88" s="210"/>
      <c r="C88" s="692" t="s">
        <v>2076</v>
      </c>
      <c r="D88" s="1052">
        <f>D82*0.2</f>
        <v>6.4</v>
      </c>
      <c r="E88" s="203"/>
      <c r="F88" s="203">
        <f t="shared" si="1"/>
        <v>0</v>
      </c>
      <c r="K88" s="203"/>
    </row>
    <row r="89" spans="1:11" s="217" customFormat="1">
      <c r="A89" s="531"/>
      <c r="B89" s="210"/>
      <c r="C89" s="692"/>
      <c r="D89" s="1052"/>
      <c r="E89" s="203"/>
      <c r="F89" s="203">
        <f t="shared" si="1"/>
        <v>0</v>
      </c>
      <c r="K89" s="203"/>
    </row>
    <row r="90" spans="1:11" s="217" customFormat="1" ht="79.5" customHeight="1">
      <c r="A90" s="531">
        <v>20</v>
      </c>
      <c r="B90" s="210" t="s">
        <v>2475</v>
      </c>
      <c r="C90" s="692"/>
      <c r="D90" s="1052"/>
      <c r="E90" s="203"/>
      <c r="F90" s="203">
        <f t="shared" si="1"/>
        <v>0</v>
      </c>
      <c r="K90" s="203"/>
    </row>
    <row r="91" spans="1:11" s="217" customFormat="1" ht="14.25">
      <c r="A91" s="531"/>
      <c r="B91" s="210"/>
      <c r="C91" s="692" t="s">
        <v>2076</v>
      </c>
      <c r="D91" s="1052">
        <f>D80-D85-D88</f>
        <v>25.6</v>
      </c>
      <c r="E91" s="203"/>
      <c r="F91" s="203">
        <f t="shared" si="1"/>
        <v>0</v>
      </c>
      <c r="K91" s="203"/>
    </row>
    <row r="92" spans="1:11" s="217" customFormat="1">
      <c r="A92" s="531"/>
      <c r="B92" s="210"/>
      <c r="C92" s="692"/>
      <c r="D92" s="1052"/>
      <c r="E92" s="203"/>
      <c r="F92" s="203">
        <f t="shared" si="1"/>
        <v>0</v>
      </c>
      <c r="K92" s="203"/>
    </row>
    <row r="93" spans="1:11" s="217" customFormat="1" ht="52.5">
      <c r="A93" s="531">
        <v>21</v>
      </c>
      <c r="B93" s="210" t="s">
        <v>2476</v>
      </c>
      <c r="C93" s="692"/>
      <c r="D93" s="1052"/>
      <c r="E93" s="203"/>
      <c r="F93" s="203">
        <f t="shared" ref="F93:F99" si="3">E93*D93</f>
        <v>0</v>
      </c>
      <c r="K93" s="203"/>
    </row>
    <row r="94" spans="1:11" s="217" customFormat="1" ht="14.25">
      <c r="A94" s="531"/>
      <c r="B94" s="210"/>
      <c r="C94" s="692" t="s">
        <v>2076</v>
      </c>
      <c r="D94" s="1052">
        <f>D88+D85</f>
        <v>9.6000000000000014</v>
      </c>
      <c r="E94" s="203"/>
      <c r="F94" s="203">
        <f t="shared" si="3"/>
        <v>0</v>
      </c>
      <c r="K94" s="203"/>
    </row>
    <row r="95" spans="1:11" s="217" customFormat="1">
      <c r="A95" s="531"/>
      <c r="B95" s="210"/>
      <c r="C95" s="692"/>
      <c r="D95" s="1052"/>
      <c r="E95" s="203"/>
      <c r="F95" s="203">
        <f t="shared" si="3"/>
        <v>0</v>
      </c>
      <c r="K95" s="203"/>
    </row>
    <row r="96" spans="1:11" s="217" customFormat="1" ht="38.25">
      <c r="A96" s="531">
        <v>22</v>
      </c>
      <c r="B96" s="210" t="s">
        <v>2478</v>
      </c>
      <c r="C96" s="692" t="s">
        <v>1346</v>
      </c>
      <c r="D96" s="226">
        <v>1</v>
      </c>
      <c r="E96" s="203"/>
      <c r="F96" s="203">
        <f t="shared" si="3"/>
        <v>0</v>
      </c>
      <c r="K96" s="203"/>
    </row>
    <row r="97" spans="1:11" s="212" customFormat="1">
      <c r="A97" s="531"/>
      <c r="B97" s="1246"/>
      <c r="C97" s="692"/>
      <c r="D97" s="226"/>
      <c r="E97" s="203"/>
      <c r="F97" s="203">
        <f t="shared" si="3"/>
        <v>0</v>
      </c>
      <c r="K97" s="203"/>
    </row>
    <row r="98" spans="1:11" s="212" customFormat="1" ht="38.25">
      <c r="A98" s="531">
        <v>23</v>
      </c>
      <c r="B98" s="628" t="s">
        <v>2479</v>
      </c>
      <c r="C98" s="692" t="s">
        <v>218</v>
      </c>
      <c r="D98" s="1052">
        <v>140</v>
      </c>
      <c r="E98" s="203"/>
      <c r="F98" s="203">
        <f t="shared" si="3"/>
        <v>0</v>
      </c>
      <c r="K98" s="203"/>
    </row>
    <row r="99" spans="1:11" s="212" customFormat="1">
      <c r="A99" s="531"/>
      <c r="B99" s="628"/>
      <c r="C99" s="692"/>
      <c r="D99" s="226"/>
      <c r="E99" s="239"/>
      <c r="F99" s="203">
        <f t="shared" si="3"/>
        <v>0</v>
      </c>
      <c r="K99" s="239"/>
    </row>
    <row r="100" spans="1:11" s="825" customFormat="1">
      <c r="A100" s="816" t="s">
        <v>172</v>
      </c>
      <c r="B100" s="817"/>
      <c r="C100" s="818"/>
      <c r="D100" s="1050"/>
      <c r="E100" s="821"/>
      <c r="F100" s="821">
        <f>SUM(F8:F99)</f>
        <v>0</v>
      </c>
      <c r="K100" s="821"/>
    </row>
    <row r="101" spans="1:11" s="288" customFormat="1">
      <c r="A101" s="508"/>
      <c r="B101" s="829"/>
      <c r="C101" s="823"/>
      <c r="D101" s="1051"/>
      <c r="E101" s="331"/>
      <c r="F101" s="203">
        <f>E101*D101</f>
        <v>0</v>
      </c>
      <c r="K101" s="331"/>
    </row>
    <row r="102" spans="1:11" s="217" customFormat="1">
      <c r="A102" s="531"/>
      <c r="B102" s="587"/>
      <c r="C102" s="692"/>
      <c r="D102" s="1052"/>
      <c r="E102" s="203"/>
      <c r="F102" s="203"/>
      <c r="K102" s="203"/>
    </row>
    <row r="103" spans="1:11" s="830" customFormat="1">
      <c r="A103" s="816" t="s">
        <v>18</v>
      </c>
      <c r="B103" s="817"/>
      <c r="C103" s="818"/>
      <c r="D103" s="1050"/>
      <c r="E103" s="819"/>
      <c r="F103" s="819"/>
    </row>
    <row r="104" spans="1:11">
      <c r="E104" s="331"/>
      <c r="F104" s="831"/>
    </row>
    <row r="105" spans="1:11">
      <c r="E105" s="331"/>
      <c r="F105" s="834"/>
    </row>
    <row r="106" spans="1:11" s="830" customFormat="1" ht="25.5">
      <c r="A106" s="832" t="s">
        <v>2494</v>
      </c>
      <c r="B106" s="817" t="s">
        <v>2495</v>
      </c>
      <c r="C106" s="818"/>
      <c r="D106" s="1050">
        <v>1</v>
      </c>
      <c r="E106" s="820"/>
      <c r="F106" s="833">
        <f>F100</f>
        <v>0</v>
      </c>
    </row>
    <row r="107" spans="1:11">
      <c r="E107" s="331"/>
      <c r="F107" s="834"/>
    </row>
    <row r="108" spans="1:11">
      <c r="E108" s="331"/>
      <c r="F108" s="834"/>
    </row>
    <row r="109" spans="1:11" s="830" customFormat="1">
      <c r="A109" s="1683" t="s">
        <v>172</v>
      </c>
      <c r="B109" s="1684"/>
      <c r="C109" s="818"/>
      <c r="D109" s="1050"/>
      <c r="E109" s="820"/>
      <c r="F109" s="833">
        <f>SUM(F106)</f>
        <v>0</v>
      </c>
    </row>
    <row r="110" spans="1:11" ht="14.25">
      <c r="A110" s="270"/>
      <c r="B110" s="255"/>
      <c r="C110" s="835"/>
      <c r="D110" s="1053"/>
      <c r="E110" s="331"/>
      <c r="F110" s="331"/>
    </row>
  </sheetData>
  <mergeCells count="4">
    <mergeCell ref="B1:F1"/>
    <mergeCell ref="A109:B109"/>
    <mergeCell ref="A2:F2"/>
    <mergeCell ref="A3:F3"/>
  </mergeCells>
  <pageMargins left="0.98425196850393704" right="0.39370078740157483" top="0.39370078740157483" bottom="0.39370078740157483" header="0.39370078740157483" footer="0"/>
  <pageSetup paperSize="9" scale="93" orientation="portrait" r:id="rId1"/>
  <headerFooter alignWithMargins="0">
    <oddHeader>&amp;R&amp;8&amp;P</oddHeader>
  </headerFooter>
  <rowBreaks count="2" manualBreakCount="2">
    <brk id="6" max="16383" man="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5"/>
  <sheetViews>
    <sheetView showZeros="0" showRuler="0" view="pageBreakPreview" zoomScale="85" zoomScaleNormal="175" zoomScaleSheetLayoutView="85" zoomScalePageLayoutView="85" workbookViewId="0">
      <selection activeCell="C25" sqref="C25:G25"/>
    </sheetView>
  </sheetViews>
  <sheetFormatPr defaultColWidth="9" defaultRowHeight="12.75"/>
  <cols>
    <col min="1" max="1" width="4.7109375" style="60" customWidth="1"/>
    <col min="2" max="2" width="24.28515625" style="60" customWidth="1"/>
    <col min="3" max="3" width="20.28515625" style="61" customWidth="1"/>
    <col min="4" max="4" width="6.7109375" style="62" customWidth="1"/>
    <col min="5" max="5" width="6.7109375" style="63" customWidth="1"/>
    <col min="6" max="6" width="15.140625" style="48" customWidth="1"/>
    <col min="7" max="7" width="13.5703125" style="48" customWidth="1"/>
    <col min="8" max="8" width="7.85546875" style="48" customWidth="1"/>
    <col min="9" max="16384" width="9" style="48"/>
  </cols>
  <sheetData>
    <row r="1" spans="1:13" ht="14.1" customHeight="1">
      <c r="A1" s="49"/>
      <c r="B1" s="49"/>
      <c r="C1" s="50"/>
      <c r="D1" s="51"/>
      <c r="E1" s="52"/>
      <c r="F1" s="53"/>
      <c r="G1" s="53"/>
    </row>
    <row r="2" spans="1:13" ht="14.1" customHeight="1">
      <c r="A2" s="49"/>
      <c r="B2" s="49"/>
      <c r="C2" s="50"/>
      <c r="D2" s="51"/>
      <c r="E2" s="52"/>
      <c r="F2" s="53"/>
      <c r="G2" s="53"/>
    </row>
    <row r="3" spans="1:13" ht="14.1" customHeight="1">
      <c r="A3" s="49"/>
      <c r="B3" s="49"/>
      <c r="C3" s="50"/>
      <c r="D3" s="51"/>
      <c r="E3" s="52"/>
      <c r="F3" s="53"/>
      <c r="G3" s="53"/>
    </row>
    <row r="4" spans="1:13" ht="14.1" customHeight="1">
      <c r="A4" s="49"/>
      <c r="B4" s="54"/>
      <c r="C4" s="54"/>
      <c r="D4" s="54"/>
      <c r="E4" s="54"/>
      <c r="F4" s="54"/>
      <c r="G4" s="53"/>
    </row>
    <row r="5" spans="1:13" ht="14.1" customHeight="1">
      <c r="A5" s="49"/>
      <c r="B5" s="49"/>
      <c r="C5" s="50"/>
      <c r="D5" s="51"/>
      <c r="E5" s="52"/>
      <c r="F5" s="53"/>
      <c r="G5" s="53"/>
    </row>
    <row r="6" spans="1:13" ht="14.1" customHeight="1">
      <c r="A6" s="55"/>
      <c r="B6" s="56"/>
      <c r="C6" s="56"/>
      <c r="D6" s="56"/>
      <c r="E6" s="56"/>
      <c r="F6" s="56"/>
      <c r="G6" s="53"/>
    </row>
    <row r="7" spans="1:13" ht="14.1" customHeight="1">
      <c r="A7" s="49"/>
      <c r="B7" s="56"/>
      <c r="C7" s="56"/>
      <c r="D7" s="56"/>
      <c r="E7" s="56"/>
      <c r="F7" s="56"/>
      <c r="G7" s="53"/>
    </row>
    <row r="8" spans="1:13" ht="14.1" customHeight="1">
      <c r="A8" s="55"/>
      <c r="B8" s="57"/>
      <c r="C8" s="57"/>
      <c r="D8" s="57"/>
      <c r="E8" s="57"/>
      <c r="F8" s="57"/>
      <c r="G8" s="53"/>
    </row>
    <row r="9" spans="1:13" ht="14.1" customHeight="1">
      <c r="A9" s="49"/>
      <c r="B9" s="57"/>
      <c r="C9" s="57"/>
      <c r="D9" s="57"/>
      <c r="E9" s="57"/>
      <c r="F9" s="57"/>
      <c r="G9" s="53"/>
    </row>
    <row r="10" spans="1:13" ht="14.1" customHeight="1">
      <c r="A10" s="55"/>
      <c r="B10" s="58"/>
      <c r="C10" s="58"/>
      <c r="D10" s="58"/>
      <c r="E10" s="58"/>
      <c r="F10" s="58"/>
      <c r="G10" s="53"/>
      <c r="M10" s="53"/>
    </row>
    <row r="11" spans="1:13" ht="14.1" customHeight="1">
      <c r="A11" s="49"/>
      <c r="B11" s="58"/>
      <c r="C11" s="58"/>
      <c r="D11" s="58"/>
      <c r="E11" s="58"/>
      <c r="F11" s="58"/>
      <c r="G11" s="53"/>
    </row>
    <row r="12" spans="1:13" ht="14.1" customHeight="1">
      <c r="A12" s="55"/>
      <c r="B12" s="59"/>
      <c r="C12" s="59"/>
      <c r="D12" s="59"/>
      <c r="E12" s="59"/>
      <c r="F12" s="59"/>
      <c r="G12" s="53"/>
    </row>
    <row r="13" spans="1:13" ht="14.1" customHeight="1">
      <c r="A13" s="49"/>
      <c r="B13" s="59"/>
      <c r="C13" s="59"/>
      <c r="D13" s="59"/>
      <c r="E13" s="59"/>
      <c r="F13" s="59"/>
      <c r="G13" s="53"/>
    </row>
    <row r="14" spans="1:13" ht="14.1" customHeight="1">
      <c r="A14" s="49"/>
      <c r="G14" s="53"/>
    </row>
    <row r="15" spans="1:13" ht="14.1" customHeight="1">
      <c r="A15" s="49"/>
      <c r="B15" s="49"/>
      <c r="C15" s="50"/>
      <c r="D15" s="51"/>
      <c r="E15" s="52"/>
      <c r="F15" s="53"/>
      <c r="G15" s="53"/>
    </row>
    <row r="16" spans="1:13" ht="14.1" customHeight="1">
      <c r="A16" s="49"/>
      <c r="B16" s="49"/>
      <c r="C16" s="50"/>
      <c r="D16" s="51"/>
      <c r="E16" s="52"/>
      <c r="F16" s="53"/>
      <c r="G16" s="53"/>
    </row>
    <row r="17" spans="1:7" ht="14.1" customHeight="1">
      <c r="A17" s="49"/>
      <c r="B17" s="49"/>
      <c r="C17" s="50"/>
      <c r="D17" s="51"/>
      <c r="E17" s="52"/>
      <c r="F17" s="53"/>
      <c r="G17" s="53"/>
    </row>
    <row r="18" spans="1:7" ht="14.1" customHeight="1">
      <c r="A18" s="49"/>
      <c r="B18" s="49"/>
      <c r="C18" s="50"/>
      <c r="D18" s="51"/>
      <c r="E18" s="52"/>
      <c r="F18" s="53"/>
      <c r="G18" s="53"/>
    </row>
    <row r="19" spans="1:7" ht="14.1" customHeight="1">
      <c r="A19" s="49"/>
    </row>
    <row r="20" spans="1:7" ht="14.1" customHeight="1">
      <c r="A20" s="49"/>
    </row>
    <row r="21" spans="1:7" ht="14.1" customHeight="1">
      <c r="A21" s="49"/>
      <c r="B21" s="64" t="s">
        <v>11</v>
      </c>
      <c r="C21" s="65" t="s">
        <v>12</v>
      </c>
      <c r="D21" s="66"/>
      <c r="E21" s="67"/>
      <c r="F21" s="68"/>
      <c r="G21" s="69"/>
    </row>
    <row r="22" spans="1:7" ht="14.1" customHeight="1">
      <c r="A22" s="49"/>
      <c r="B22" s="70"/>
      <c r="C22" s="71" t="s">
        <v>13</v>
      </c>
      <c r="D22" s="51"/>
      <c r="E22" s="52"/>
      <c r="F22" s="53"/>
      <c r="G22" s="72"/>
    </row>
    <row r="23" spans="1:7" ht="14.1" customHeight="1">
      <c r="A23" s="49"/>
      <c r="B23" s="73"/>
      <c r="C23" s="74"/>
      <c r="D23" s="75"/>
      <c r="E23" s="76"/>
      <c r="F23" s="77"/>
      <c r="G23" s="78"/>
    </row>
    <row r="24" spans="1:7" ht="14.1" customHeight="1">
      <c r="A24" s="49"/>
      <c r="B24" s="79"/>
      <c r="C24" s="80"/>
      <c r="D24" s="81"/>
      <c r="E24" s="81"/>
      <c r="F24" s="81"/>
      <c r="G24" s="82"/>
    </row>
    <row r="25" spans="1:7" ht="14.1" customHeight="1">
      <c r="A25" s="49"/>
      <c r="B25" s="70" t="s">
        <v>14</v>
      </c>
      <c r="C25" s="1519" t="s">
        <v>2804</v>
      </c>
      <c r="D25" s="1520"/>
      <c r="E25" s="1520"/>
      <c r="F25" s="1520"/>
      <c r="G25" s="1521"/>
    </row>
    <row r="26" spans="1:7" ht="14.1" customHeight="1">
      <c r="A26" s="49"/>
      <c r="B26" s="73"/>
      <c r="C26" s="83"/>
      <c r="D26" s="84"/>
      <c r="E26" s="84"/>
      <c r="F26" s="84"/>
      <c r="G26" s="85"/>
    </row>
    <row r="27" spans="1:7" ht="14.1" customHeight="1">
      <c r="A27" s="49"/>
      <c r="B27" s="79"/>
      <c r="C27" s="86"/>
      <c r="D27" s="87"/>
      <c r="E27" s="87"/>
      <c r="F27" s="87"/>
      <c r="G27" s="88"/>
    </row>
    <row r="28" spans="1:7" ht="20.100000000000001" customHeight="1">
      <c r="A28" s="49"/>
      <c r="B28" s="70" t="s">
        <v>15</v>
      </c>
      <c r="C28" s="1522" t="s">
        <v>16</v>
      </c>
      <c r="D28" s="1523"/>
      <c r="E28" s="1523"/>
      <c r="F28" s="1523"/>
      <c r="G28" s="1524"/>
    </row>
    <row r="29" spans="1:7" ht="20.100000000000001" customHeight="1">
      <c r="A29" s="49"/>
      <c r="B29" s="89"/>
      <c r="C29" s="90"/>
      <c r="D29" s="91"/>
      <c r="E29" s="91"/>
      <c r="F29" s="91"/>
      <c r="G29" s="92"/>
    </row>
    <row r="30" spans="1:7" ht="20.100000000000001" customHeight="1">
      <c r="A30" s="49"/>
      <c r="B30" s="93"/>
      <c r="C30" s="94" t="s">
        <v>17</v>
      </c>
      <c r="D30" s="95"/>
      <c r="E30" s="96"/>
      <c r="F30" s="97"/>
      <c r="G30" s="98"/>
    </row>
    <row r="31" spans="1:7" ht="20.100000000000001" customHeight="1">
      <c r="A31" s="49"/>
      <c r="B31" s="93"/>
      <c r="C31" s="99"/>
      <c r="D31" s="100"/>
      <c r="E31" s="101"/>
      <c r="F31" s="102"/>
      <c r="G31" s="103"/>
    </row>
    <row r="32" spans="1:7" ht="20.100000000000001" customHeight="1">
      <c r="A32" s="49"/>
      <c r="B32" s="93"/>
      <c r="C32" s="104"/>
      <c r="D32" s="100"/>
      <c r="E32" s="101"/>
      <c r="F32" s="102"/>
      <c r="G32" s="103"/>
    </row>
    <row r="33" spans="1:7" ht="14.1" customHeight="1">
      <c r="A33" s="49"/>
      <c r="B33" s="105"/>
      <c r="C33" s="106"/>
      <c r="D33" s="66"/>
      <c r="E33" s="67"/>
      <c r="F33" s="68"/>
      <c r="G33" s="69"/>
    </row>
    <row r="34" spans="1:7" ht="14.1" customHeight="1">
      <c r="A34" s="49"/>
      <c r="B34" s="107"/>
      <c r="C34" s="1514"/>
      <c r="D34" s="1515"/>
      <c r="E34" s="52"/>
      <c r="F34" s="53"/>
      <c r="G34" s="72"/>
    </row>
    <row r="35" spans="1:7" ht="14.1" customHeight="1">
      <c r="A35" s="49"/>
      <c r="B35" s="108"/>
      <c r="C35" s="109"/>
      <c r="D35" s="51"/>
      <c r="E35" s="52"/>
      <c r="F35" s="53"/>
      <c r="G35" s="72"/>
    </row>
    <row r="36" spans="1:7" ht="14.1" customHeight="1">
      <c r="A36" s="49"/>
      <c r="B36" s="73"/>
      <c r="C36" s="74"/>
      <c r="D36" s="75"/>
      <c r="E36" s="76"/>
      <c r="F36" s="77"/>
      <c r="G36" s="78"/>
    </row>
    <row r="37" spans="1:7" ht="14.1" customHeight="1">
      <c r="A37" s="49"/>
      <c r="B37" s="105"/>
      <c r="C37" s="106"/>
      <c r="D37" s="66"/>
      <c r="E37" s="67"/>
      <c r="F37" s="68"/>
      <c r="G37" s="69"/>
    </row>
    <row r="38" spans="1:7" ht="14.1" customHeight="1">
      <c r="A38" s="49"/>
      <c r="B38" s="110"/>
      <c r="C38" s="1514"/>
      <c r="D38" s="1515"/>
      <c r="E38" s="111"/>
      <c r="F38" s="53"/>
      <c r="G38" s="72"/>
    </row>
    <row r="39" spans="1:7" ht="14.1" customHeight="1">
      <c r="A39" s="49"/>
      <c r="B39" s="110"/>
      <c r="C39" s="112"/>
      <c r="D39" s="113"/>
      <c r="E39" s="111"/>
      <c r="F39" s="53"/>
      <c r="G39" s="72"/>
    </row>
    <row r="40" spans="1:7" ht="14.1" customHeight="1">
      <c r="A40" s="49"/>
      <c r="B40" s="114"/>
      <c r="C40" s="115"/>
      <c r="D40" s="116"/>
      <c r="E40" s="117"/>
      <c r="F40" s="77"/>
      <c r="G40" s="78"/>
    </row>
    <row r="41" spans="1:7" ht="20.100000000000001" customHeight="1">
      <c r="A41" s="49"/>
      <c r="B41" s="118"/>
      <c r="C41" s="1516"/>
      <c r="D41" s="1517"/>
      <c r="E41" s="96"/>
      <c r="F41" s="102"/>
      <c r="G41" s="103"/>
    </row>
    <row r="42" spans="1:7" ht="14.1" customHeight="1">
      <c r="A42" s="49"/>
      <c r="B42" s="105"/>
      <c r="C42" s="106"/>
      <c r="D42" s="66"/>
      <c r="E42" s="67"/>
      <c r="F42" s="68"/>
      <c r="G42" s="69"/>
    </row>
    <row r="43" spans="1:7" ht="14.1" customHeight="1">
      <c r="A43" s="49"/>
      <c r="B43" s="119"/>
      <c r="C43" s="120"/>
      <c r="D43" s="51"/>
      <c r="E43" s="52"/>
      <c r="F43" s="53"/>
      <c r="G43" s="72"/>
    </row>
    <row r="44" spans="1:7" ht="14.1" customHeight="1">
      <c r="A44" s="49"/>
      <c r="B44" s="73"/>
      <c r="C44" s="74"/>
      <c r="D44" s="75"/>
      <c r="E44" s="76"/>
      <c r="F44" s="77"/>
      <c r="G44" s="78"/>
    </row>
    <row r="45" spans="1:7" ht="20.100000000000001" customHeight="1">
      <c r="A45" s="49"/>
      <c r="B45" s="121"/>
      <c r="C45" s="913"/>
      <c r="D45" s="100"/>
      <c r="E45" s="101"/>
      <c r="F45" s="102"/>
      <c r="G45" s="103"/>
    </row>
    <row r="46" spans="1:7" ht="14.1" customHeight="1">
      <c r="A46" s="49"/>
      <c r="B46" s="49"/>
      <c r="C46" s="1518"/>
      <c r="D46" s="1518"/>
      <c r="E46" s="1518"/>
      <c r="F46" s="1518"/>
      <c r="G46" s="1518"/>
    </row>
    <row r="47" spans="1:7" ht="14.1" customHeight="1">
      <c r="A47" s="49"/>
      <c r="B47" s="122"/>
      <c r="C47" s="1518"/>
      <c r="D47" s="1518"/>
      <c r="E47" s="1518"/>
      <c r="F47" s="1518"/>
      <c r="G47" s="1518"/>
    </row>
    <row r="48" spans="1:7" ht="14.1" customHeight="1"/>
    <row r="49" spans="5:5" ht="14.1" customHeight="1">
      <c r="E49" s="52"/>
    </row>
    <row r="50" spans="5:5" ht="14.1" customHeight="1"/>
    <row r="51" spans="5:5" ht="14.1" customHeight="1"/>
    <row r="52" spans="5:5" ht="14.1" customHeight="1"/>
    <row r="53" spans="5:5" ht="14.1" customHeight="1"/>
    <row r="54" spans="5:5" ht="14.1" customHeight="1"/>
    <row r="55" spans="5:5" ht="14.1" customHeight="1"/>
  </sheetData>
  <mergeCells count="6">
    <mergeCell ref="C38:D38"/>
    <mergeCell ref="C41:D41"/>
    <mergeCell ref="C46:G47"/>
    <mergeCell ref="C25:G25"/>
    <mergeCell ref="C28:G28"/>
    <mergeCell ref="C34:D34"/>
  </mergeCells>
  <pageMargins left="0.70866141732283472" right="0.15748031496062992" top="0.59055118110236227" bottom="0.59055118110236227" header="0.55118110236220474" footer="0.51181102362204722"/>
  <pageSetup paperSize="9" orientation="portrait" r:id="rId1"/>
  <headerFooter alignWithMargins="0">
    <oddHeader>&amp;R&amp;8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405"/>
  <sheetViews>
    <sheetView showZeros="0" view="pageBreakPreview" topLeftCell="A2274" zoomScale="120" zoomScaleNormal="100" zoomScaleSheetLayoutView="120" workbookViewId="0">
      <selection activeCell="B2280" sqref="B2280"/>
    </sheetView>
  </sheetViews>
  <sheetFormatPr defaultColWidth="9.140625" defaultRowHeight="12.75"/>
  <cols>
    <col min="1" max="1" width="4.140625" style="844" bestFit="1" customWidth="1"/>
    <col min="2" max="2" width="42.28515625" style="1278" customWidth="1"/>
    <col min="3" max="3" width="8.7109375" style="841" customWidth="1"/>
    <col min="4" max="4" width="11.28515625" style="842" customWidth="1"/>
    <col min="5" max="5" width="10.42578125" style="841" customWidth="1"/>
    <col min="6" max="6" width="15.42578125" style="843" customWidth="1"/>
    <col min="7" max="7" width="3.7109375" style="837" customWidth="1"/>
    <col min="8" max="9" width="9.140625" style="837"/>
    <col min="10" max="11" width="9.140625" style="837" customWidth="1"/>
    <col min="12" max="16384" width="9.140625" style="837"/>
  </cols>
  <sheetData>
    <row r="1" spans="1:8" ht="12.75" customHeight="1">
      <c r="A1" s="1526"/>
      <c r="B1" s="1525"/>
      <c r="C1" s="1525"/>
      <c r="D1" s="1525"/>
      <c r="E1" s="838"/>
      <c r="F1" s="839"/>
      <c r="G1" s="888"/>
      <c r="H1" s="888"/>
    </row>
    <row r="2" spans="1:8">
      <c r="A2" s="1526"/>
      <c r="B2" s="1525"/>
      <c r="C2" s="1525"/>
      <c r="D2" s="1525"/>
      <c r="E2" s="838"/>
      <c r="F2" s="839"/>
      <c r="G2" s="888"/>
      <c r="H2" s="888"/>
    </row>
    <row r="3" spans="1:8" ht="16.5" customHeight="1">
      <c r="A3" s="1526"/>
      <c r="B3" s="1525"/>
      <c r="C3" s="1525"/>
      <c r="D3" s="1525"/>
      <c r="E3" s="838"/>
      <c r="F3" s="839"/>
      <c r="G3" s="888"/>
      <c r="H3" s="888"/>
    </row>
    <row r="4" spans="1:8">
      <c r="A4" s="840"/>
    </row>
    <row r="5" spans="1:8">
      <c r="B5" s="1527" t="s">
        <v>18</v>
      </c>
      <c r="C5" s="1527"/>
      <c r="D5" s="1527"/>
      <c r="E5" s="1527"/>
      <c r="F5" s="1527"/>
    </row>
    <row r="6" spans="1:8">
      <c r="B6" s="1530" t="s">
        <v>2804</v>
      </c>
      <c r="C6" s="1530"/>
      <c r="D6" s="1530"/>
      <c r="E6" s="1530"/>
      <c r="F6" s="1530"/>
    </row>
    <row r="7" spans="1:8">
      <c r="B7" s="1277"/>
      <c r="C7" s="1277"/>
      <c r="D7" s="1277"/>
      <c r="E7" s="1277"/>
      <c r="F7" s="1277"/>
    </row>
    <row r="8" spans="1:8" ht="38.25">
      <c r="A8" s="1260" t="s">
        <v>2949</v>
      </c>
      <c r="B8" s="1261" t="s">
        <v>1714</v>
      </c>
      <c r="C8" s="1261" t="s">
        <v>2950</v>
      </c>
      <c r="D8" s="1261" t="s">
        <v>1334</v>
      </c>
      <c r="E8" s="1261" t="s">
        <v>2951</v>
      </c>
      <c r="F8" s="1261" t="s">
        <v>2952</v>
      </c>
    </row>
    <row r="9" spans="1:8">
      <c r="A9" s="1258"/>
      <c r="B9" s="1259"/>
      <c r="C9" s="1259"/>
      <c r="D9" s="1259"/>
      <c r="E9" s="1259"/>
      <c r="F9" s="1259"/>
    </row>
    <row r="10" spans="1:8">
      <c r="B10" s="1527"/>
      <c r="C10" s="1527"/>
      <c r="D10" s="1527"/>
      <c r="E10" s="1527"/>
      <c r="F10" s="1527"/>
    </row>
    <row r="12" spans="1:8">
      <c r="A12" s="840" t="s">
        <v>19</v>
      </c>
      <c r="B12" s="1276" t="s">
        <v>20</v>
      </c>
    </row>
    <row r="14" spans="1:8">
      <c r="A14" s="844" t="s">
        <v>21</v>
      </c>
      <c r="B14" s="1278" t="s">
        <v>22</v>
      </c>
      <c r="E14" s="845"/>
      <c r="F14" s="1300"/>
    </row>
    <row r="16" spans="1:8">
      <c r="A16" s="844" t="s">
        <v>23</v>
      </c>
      <c r="B16" s="1278" t="s">
        <v>24</v>
      </c>
    </row>
    <row r="18" spans="1:6">
      <c r="A18" s="844" t="s">
        <v>25</v>
      </c>
      <c r="B18" s="1278" t="s">
        <v>26</v>
      </c>
    </row>
    <row r="20" spans="1:6">
      <c r="A20" s="844" t="s">
        <v>27</v>
      </c>
      <c r="B20" s="1278" t="s">
        <v>28</v>
      </c>
    </row>
    <row r="22" spans="1:6">
      <c r="A22" s="844" t="s">
        <v>29</v>
      </c>
      <c r="B22" s="1278" t="s">
        <v>30</v>
      </c>
    </row>
    <row r="24" spans="1:6">
      <c r="B24" s="846" t="s">
        <v>31</v>
      </c>
      <c r="C24" s="847"/>
      <c r="D24" s="848"/>
      <c r="E24" s="847"/>
      <c r="F24" s="849"/>
    </row>
    <row r="27" spans="1:6">
      <c r="A27" s="1277" t="s">
        <v>32</v>
      </c>
      <c r="B27" s="1276" t="s">
        <v>33</v>
      </c>
    </row>
    <row r="28" spans="1:6" ht="12" customHeight="1">
      <c r="A28" s="1277"/>
      <c r="B28" s="1276"/>
    </row>
    <row r="29" spans="1:6" ht="13.5" customHeight="1">
      <c r="A29" s="850" t="s">
        <v>34</v>
      </c>
      <c r="B29" s="1528" t="s">
        <v>35</v>
      </c>
      <c r="C29" s="1528"/>
      <c r="D29" s="1285"/>
    </row>
    <row r="30" spans="1:6" ht="12" customHeight="1">
      <c r="A30" s="850"/>
    </row>
    <row r="31" spans="1:6" ht="12" customHeight="1">
      <c r="A31" s="850" t="s">
        <v>36</v>
      </c>
      <c r="B31" s="1278" t="s">
        <v>37</v>
      </c>
    </row>
    <row r="32" spans="1:6">
      <c r="A32" s="850"/>
    </row>
    <row r="33" spans="1:6">
      <c r="A33" s="850" t="s">
        <v>38</v>
      </c>
      <c r="B33" s="1278" t="s">
        <v>39</v>
      </c>
    </row>
    <row r="34" spans="1:6">
      <c r="A34" s="850"/>
    </row>
    <row r="35" spans="1:6">
      <c r="A35" s="851" t="s">
        <v>40</v>
      </c>
      <c r="B35" s="1528" t="s">
        <v>41</v>
      </c>
      <c r="C35" s="1528"/>
    </row>
    <row r="36" spans="1:6">
      <c r="A36" s="850"/>
    </row>
    <row r="37" spans="1:6">
      <c r="A37" s="851" t="s">
        <v>42</v>
      </c>
      <c r="B37" s="1278" t="s">
        <v>43</v>
      </c>
    </row>
    <row r="38" spans="1:6">
      <c r="A38" s="850"/>
    </row>
    <row r="39" spans="1:6">
      <c r="A39" s="851" t="s">
        <v>44</v>
      </c>
      <c r="B39" s="1278" t="s">
        <v>45</v>
      </c>
      <c r="C39" s="852"/>
    </row>
    <row r="40" spans="1:6">
      <c r="A40" s="850"/>
    </row>
    <row r="41" spans="1:6" ht="12" customHeight="1">
      <c r="A41" s="851" t="s">
        <v>46</v>
      </c>
      <c r="B41" s="1278" t="s">
        <v>47</v>
      </c>
    </row>
    <row r="42" spans="1:6">
      <c r="A42" s="850"/>
    </row>
    <row r="43" spans="1:6">
      <c r="A43" s="850" t="s">
        <v>48</v>
      </c>
      <c r="B43" s="1278" t="s">
        <v>49</v>
      </c>
    </row>
    <row r="44" spans="1:6">
      <c r="A44" s="850"/>
    </row>
    <row r="45" spans="1:6" ht="12.75" customHeight="1">
      <c r="A45" s="850" t="s">
        <v>50</v>
      </c>
      <c r="B45" s="1528" t="s">
        <v>51</v>
      </c>
      <c r="C45" s="1528"/>
      <c r="D45" s="1528"/>
    </row>
    <row r="46" spans="1:6">
      <c r="A46" s="850"/>
    </row>
    <row r="47" spans="1:6">
      <c r="A47" s="850"/>
      <c r="B47" s="846" t="s">
        <v>52</v>
      </c>
      <c r="C47" s="847"/>
      <c r="D47" s="848"/>
      <c r="E47" s="847"/>
      <c r="F47" s="849"/>
    </row>
    <row r="48" spans="1:6">
      <c r="A48" s="850"/>
      <c r="B48" s="853"/>
      <c r="C48" s="854"/>
      <c r="D48" s="855"/>
      <c r="E48" s="854"/>
      <c r="F48" s="856"/>
    </row>
    <row r="49" spans="1:6">
      <c r="B49" s="853"/>
      <c r="C49" s="854"/>
      <c r="D49" s="855"/>
      <c r="E49" s="854"/>
      <c r="F49" s="856"/>
    </row>
    <row r="50" spans="1:6">
      <c r="A50" s="1277" t="s">
        <v>53</v>
      </c>
      <c r="B50" s="1276" t="s">
        <v>54</v>
      </c>
    </row>
    <row r="51" spans="1:6">
      <c r="A51" s="850"/>
    </row>
    <row r="52" spans="1:6">
      <c r="A52" s="850" t="s">
        <v>55</v>
      </c>
      <c r="B52" s="1275" t="s">
        <v>56</v>
      </c>
      <c r="C52" s="1275"/>
    </row>
    <row r="53" spans="1:6">
      <c r="A53" s="850"/>
      <c r="B53" s="1275"/>
      <c r="C53" s="1275"/>
    </row>
    <row r="54" spans="1:6">
      <c r="A54" s="850" t="s">
        <v>57</v>
      </c>
      <c r="B54" s="1275" t="s">
        <v>58</v>
      </c>
      <c r="C54" s="1275"/>
    </row>
    <row r="55" spans="1:6">
      <c r="A55" s="850"/>
    </row>
    <row r="56" spans="1:6">
      <c r="A56" s="850"/>
      <c r="B56" s="846" t="s">
        <v>59</v>
      </c>
      <c r="C56" s="847"/>
      <c r="D56" s="848"/>
      <c r="E56" s="847"/>
      <c r="F56" s="849"/>
    </row>
    <row r="57" spans="1:6">
      <c r="A57" s="850"/>
      <c r="B57" s="853"/>
      <c r="C57" s="854"/>
      <c r="D57" s="855"/>
      <c r="E57" s="854"/>
      <c r="F57" s="856"/>
    </row>
    <row r="58" spans="1:6">
      <c r="A58" s="857"/>
      <c r="B58" s="853"/>
      <c r="C58" s="854"/>
      <c r="D58" s="855"/>
      <c r="E58" s="858"/>
      <c r="F58" s="856"/>
    </row>
    <row r="59" spans="1:6">
      <c r="A59" s="850"/>
    </row>
    <row r="60" spans="1:6">
      <c r="A60" s="850"/>
      <c r="B60" s="846" t="s">
        <v>60</v>
      </c>
      <c r="C60" s="847"/>
      <c r="D60" s="848"/>
      <c r="E60" s="848"/>
      <c r="F60" s="914"/>
    </row>
    <row r="62" spans="1:6" ht="66" customHeight="1">
      <c r="B62" s="1531" t="s">
        <v>2965</v>
      </c>
      <c r="C62" s="1532"/>
      <c r="D62" s="1532"/>
      <c r="E62" s="1532"/>
      <c r="F62" s="1532"/>
    </row>
    <row r="64" spans="1:6" ht="25.5" customHeight="1">
      <c r="B64" s="1529" t="s">
        <v>61</v>
      </c>
      <c r="C64" s="1529"/>
      <c r="D64" s="1529"/>
      <c r="E64" s="1529"/>
      <c r="F64" s="1529"/>
    </row>
    <row r="65" spans="1:6">
      <c r="B65" s="1533"/>
      <c r="C65" s="1533"/>
      <c r="D65" s="1533"/>
      <c r="E65" s="1533"/>
      <c r="F65" s="1533"/>
    </row>
    <row r="66" spans="1:6" ht="28.5" customHeight="1">
      <c r="B66" s="1529" t="s">
        <v>62</v>
      </c>
      <c r="C66" s="1529"/>
      <c r="D66" s="1529"/>
      <c r="E66" s="1529"/>
      <c r="F66" s="1529"/>
    </row>
    <row r="67" spans="1:6" ht="39" customHeight="1">
      <c r="B67" s="1533" t="s">
        <v>63</v>
      </c>
      <c r="C67" s="1534"/>
      <c r="D67" s="1534"/>
      <c r="E67" s="1534"/>
      <c r="F67" s="1534"/>
    </row>
    <row r="68" spans="1:6" s="860" customFormat="1" ht="39.75" customHeight="1">
      <c r="A68" s="859"/>
      <c r="B68" s="1535" t="s">
        <v>2966</v>
      </c>
      <c r="C68" s="1535"/>
      <c r="D68" s="1535"/>
      <c r="E68" s="1535"/>
      <c r="F68" s="1535"/>
    </row>
    <row r="69" spans="1:6" ht="38.25" customHeight="1">
      <c r="B69" s="1533" t="s">
        <v>64</v>
      </c>
      <c r="C69" s="1533"/>
      <c r="D69" s="1533"/>
      <c r="E69" s="1533"/>
      <c r="F69" s="1533"/>
    </row>
    <row r="70" spans="1:6" ht="38.25" customHeight="1">
      <c r="B70" s="1533" t="s">
        <v>2825</v>
      </c>
      <c r="C70" s="1533"/>
      <c r="D70" s="1533"/>
      <c r="E70" s="1533"/>
      <c r="F70" s="1533"/>
    </row>
    <row r="71" spans="1:6" ht="38.25" customHeight="1">
      <c r="B71" s="1533" t="s">
        <v>2821</v>
      </c>
      <c r="C71" s="1533"/>
      <c r="D71" s="1533"/>
      <c r="E71" s="1533"/>
      <c r="F71" s="1533"/>
    </row>
    <row r="72" spans="1:6">
      <c r="C72" s="861"/>
      <c r="D72" s="862"/>
      <c r="E72" s="861"/>
      <c r="F72" s="863"/>
    </row>
    <row r="73" spans="1:6">
      <c r="B73" s="1533" t="s">
        <v>65</v>
      </c>
      <c r="C73" s="1533"/>
      <c r="D73" s="1533"/>
      <c r="E73" s="1533"/>
      <c r="F73" s="1533"/>
    </row>
    <row r="74" spans="1:6" ht="26.25" customHeight="1">
      <c r="B74" s="1533" t="s">
        <v>66</v>
      </c>
      <c r="C74" s="1533"/>
      <c r="D74" s="1533"/>
      <c r="E74" s="1533"/>
      <c r="F74" s="1533"/>
    </row>
    <row r="75" spans="1:6">
      <c r="B75" s="1533" t="s">
        <v>67</v>
      </c>
      <c r="C75" s="1533"/>
      <c r="D75" s="1533"/>
      <c r="E75" s="1533"/>
      <c r="F75" s="1533"/>
    </row>
    <row r="76" spans="1:6" ht="27.75" customHeight="1">
      <c r="B76" s="1533" t="s">
        <v>68</v>
      </c>
      <c r="C76" s="1533"/>
      <c r="D76" s="1533"/>
      <c r="E76" s="1533"/>
      <c r="F76" s="1533"/>
    </row>
    <row r="77" spans="1:6" ht="26.25" customHeight="1">
      <c r="B77" s="1533" t="s">
        <v>69</v>
      </c>
      <c r="C77" s="1533"/>
      <c r="D77" s="1533"/>
      <c r="E77" s="1533"/>
      <c r="F77" s="1533"/>
    </row>
    <row r="78" spans="1:6">
      <c r="C78" s="861"/>
      <c r="D78" s="862"/>
      <c r="E78" s="861"/>
      <c r="F78" s="863"/>
    </row>
    <row r="79" spans="1:6">
      <c r="B79" s="1533" t="s">
        <v>70</v>
      </c>
      <c r="C79" s="1533"/>
      <c r="D79" s="1533"/>
      <c r="E79" s="1533"/>
      <c r="F79" s="1533"/>
    </row>
    <row r="80" spans="1:6" ht="65.25" customHeight="1">
      <c r="B80" s="1533" t="s">
        <v>2967</v>
      </c>
      <c r="C80" s="1533"/>
      <c r="D80" s="1533"/>
      <c r="E80" s="1533"/>
      <c r="F80" s="1533"/>
    </row>
    <row r="81" spans="2:6" ht="27" customHeight="1">
      <c r="B81" s="1533" t="s">
        <v>71</v>
      </c>
      <c r="C81" s="1533"/>
      <c r="D81" s="1533"/>
      <c r="E81" s="1533"/>
      <c r="F81" s="1533"/>
    </row>
    <row r="82" spans="2:6" ht="27" customHeight="1">
      <c r="B82" s="1533" t="s">
        <v>72</v>
      </c>
      <c r="C82" s="1533"/>
      <c r="D82" s="1533"/>
      <c r="E82" s="1533"/>
      <c r="F82" s="1533"/>
    </row>
    <row r="83" spans="2:6">
      <c r="C83" s="861"/>
      <c r="D83" s="862"/>
      <c r="E83" s="861"/>
      <c r="F83" s="863"/>
    </row>
    <row r="84" spans="2:6">
      <c r="B84" s="1533" t="s">
        <v>73</v>
      </c>
      <c r="C84" s="1533"/>
      <c r="D84" s="1533"/>
      <c r="E84" s="1533"/>
      <c r="F84" s="1533"/>
    </row>
    <row r="85" spans="2:6">
      <c r="B85" s="1533" t="s">
        <v>74</v>
      </c>
      <c r="C85" s="1533"/>
      <c r="D85" s="1533"/>
      <c r="E85" s="1533"/>
      <c r="F85" s="1533"/>
    </row>
    <row r="86" spans="2:6" ht="27" customHeight="1">
      <c r="B86" s="1533" t="s">
        <v>75</v>
      </c>
      <c r="C86" s="1533"/>
      <c r="D86" s="1533"/>
      <c r="E86" s="1533"/>
      <c r="F86" s="1533"/>
    </row>
    <row r="87" spans="2:6" ht="27" customHeight="1">
      <c r="B87" s="1533" t="s">
        <v>76</v>
      </c>
      <c r="C87" s="1533"/>
      <c r="D87" s="1533"/>
      <c r="E87" s="1533"/>
      <c r="F87" s="1533"/>
    </row>
    <row r="88" spans="2:6">
      <c r="C88" s="861"/>
      <c r="D88" s="862"/>
      <c r="E88" s="861"/>
      <c r="F88" s="863"/>
    </row>
    <row r="89" spans="2:6">
      <c r="B89" s="1533" t="s">
        <v>77</v>
      </c>
      <c r="C89" s="1533"/>
      <c r="D89" s="1533"/>
      <c r="E89" s="1533"/>
      <c r="F89" s="1533"/>
    </row>
    <row r="90" spans="2:6" ht="29.25" customHeight="1">
      <c r="B90" s="1533" t="s">
        <v>78</v>
      </c>
      <c r="C90" s="1533"/>
      <c r="D90" s="1533"/>
      <c r="E90" s="1533"/>
      <c r="F90" s="1533"/>
    </row>
    <row r="91" spans="2:6" ht="27" customHeight="1">
      <c r="B91" s="1533" t="s">
        <v>79</v>
      </c>
      <c r="C91" s="1533"/>
      <c r="D91" s="1533"/>
      <c r="E91" s="1533"/>
      <c r="F91" s="1533"/>
    </row>
    <row r="92" spans="2:6" ht="41.25" customHeight="1">
      <c r="B92" s="1533" t="s">
        <v>80</v>
      </c>
      <c r="C92" s="1533"/>
      <c r="D92" s="1533"/>
      <c r="E92" s="1533"/>
      <c r="F92" s="1533"/>
    </row>
    <row r="93" spans="2:6" ht="27" customHeight="1">
      <c r="B93" s="1533" t="s">
        <v>81</v>
      </c>
      <c r="C93" s="1533"/>
      <c r="D93" s="1533"/>
      <c r="E93" s="1533"/>
      <c r="F93" s="1533"/>
    </row>
    <row r="94" spans="2:6" ht="25.5" customHeight="1">
      <c r="B94" s="1533" t="s">
        <v>82</v>
      </c>
      <c r="C94" s="1533"/>
      <c r="D94" s="1533"/>
      <c r="E94" s="1533"/>
      <c r="F94" s="1533"/>
    </row>
    <row r="95" spans="2:6" ht="27.75" customHeight="1">
      <c r="B95" s="1533" t="s">
        <v>83</v>
      </c>
      <c r="C95" s="1533"/>
      <c r="D95" s="1533"/>
      <c r="E95" s="1533"/>
      <c r="F95" s="1533"/>
    </row>
    <row r="96" spans="2:6" ht="26.25" customHeight="1">
      <c r="B96" s="1533" t="s">
        <v>84</v>
      </c>
      <c r="C96" s="1533"/>
      <c r="D96" s="1533"/>
      <c r="E96" s="1533"/>
      <c r="F96" s="1533"/>
    </row>
    <row r="97" spans="2:6" ht="26.25" customHeight="1">
      <c r="B97" s="1533" t="s">
        <v>85</v>
      </c>
      <c r="C97" s="1533"/>
      <c r="D97" s="1533"/>
      <c r="E97" s="1533"/>
      <c r="F97" s="1533"/>
    </row>
    <row r="98" spans="2:6" ht="27.75" customHeight="1">
      <c r="B98" s="1533" t="s">
        <v>86</v>
      </c>
      <c r="C98" s="1533"/>
      <c r="D98" s="1533"/>
      <c r="E98" s="1533"/>
      <c r="F98" s="1533"/>
    </row>
    <row r="99" spans="2:6" ht="26.25" customHeight="1">
      <c r="B99" s="1533" t="s">
        <v>87</v>
      </c>
      <c r="C99" s="1533"/>
      <c r="D99" s="1533"/>
      <c r="E99" s="1533"/>
      <c r="F99" s="1533"/>
    </row>
    <row r="100" spans="2:6" ht="39.75" customHeight="1">
      <c r="B100" s="1533" t="s">
        <v>88</v>
      </c>
      <c r="C100" s="1533"/>
      <c r="D100" s="1533"/>
      <c r="E100" s="1533"/>
      <c r="F100" s="1533"/>
    </row>
    <row r="101" spans="2:6" ht="27.75" customHeight="1">
      <c r="B101" s="1533" t="s">
        <v>89</v>
      </c>
      <c r="C101" s="1533"/>
      <c r="D101" s="1533"/>
      <c r="E101" s="1533"/>
      <c r="F101" s="1533"/>
    </row>
    <row r="102" spans="2:6" ht="25.5" customHeight="1">
      <c r="B102" s="1533" t="s">
        <v>90</v>
      </c>
      <c r="C102" s="1533"/>
      <c r="D102" s="1533"/>
      <c r="E102" s="1533"/>
      <c r="F102" s="1533"/>
    </row>
    <row r="103" spans="2:6">
      <c r="C103" s="861"/>
      <c r="D103" s="862"/>
      <c r="E103" s="861"/>
      <c r="F103" s="863"/>
    </row>
    <row r="104" spans="2:6">
      <c r="B104" s="1533" t="s">
        <v>91</v>
      </c>
      <c r="C104" s="1533"/>
      <c r="D104" s="1533"/>
      <c r="E104" s="1533"/>
      <c r="F104" s="1533"/>
    </row>
    <row r="105" spans="2:6" ht="29.25" customHeight="1">
      <c r="B105" s="1533" t="s">
        <v>92</v>
      </c>
      <c r="C105" s="1533"/>
      <c r="D105" s="1533"/>
      <c r="E105" s="1533"/>
      <c r="F105" s="1533"/>
    </row>
    <row r="106" spans="2:6" ht="67.5" customHeight="1">
      <c r="B106" s="1533" t="s">
        <v>93</v>
      </c>
      <c r="C106" s="1533"/>
      <c r="D106" s="1533"/>
      <c r="E106" s="1533"/>
      <c r="F106" s="1533"/>
    </row>
    <row r="107" spans="2:6" ht="27.75" customHeight="1">
      <c r="B107" s="1533" t="s">
        <v>94</v>
      </c>
      <c r="C107" s="1533"/>
      <c r="D107" s="1533"/>
      <c r="E107" s="1533"/>
      <c r="F107" s="1533"/>
    </row>
    <row r="108" spans="2:6">
      <c r="B108" s="1533" t="s">
        <v>95</v>
      </c>
      <c r="C108" s="1533"/>
      <c r="D108" s="1533"/>
      <c r="E108" s="1533"/>
      <c r="F108" s="1533"/>
    </row>
    <row r="109" spans="2:6" ht="27" customHeight="1">
      <c r="B109" s="1533" t="s">
        <v>96</v>
      </c>
      <c r="C109" s="1533"/>
      <c r="D109" s="1533"/>
      <c r="E109" s="1533"/>
      <c r="F109" s="1533"/>
    </row>
    <row r="110" spans="2:6" ht="39.75" customHeight="1">
      <c r="B110" s="1533" t="s">
        <v>97</v>
      </c>
      <c r="C110" s="1533"/>
      <c r="D110" s="1533"/>
      <c r="E110" s="1533"/>
      <c r="F110" s="1533"/>
    </row>
    <row r="111" spans="2:6">
      <c r="B111" s="1533" t="s">
        <v>98</v>
      </c>
      <c r="C111" s="1533"/>
      <c r="D111" s="1533"/>
      <c r="E111" s="1533"/>
      <c r="F111" s="1533"/>
    </row>
    <row r="112" spans="2:6" ht="41.25" customHeight="1">
      <c r="B112" s="1533" t="s">
        <v>99</v>
      </c>
      <c r="C112" s="1533"/>
      <c r="D112" s="1533"/>
      <c r="E112" s="1533"/>
      <c r="F112" s="1533"/>
    </row>
    <row r="113" spans="1:6" ht="40.5" customHeight="1">
      <c r="B113" s="1529" t="s">
        <v>100</v>
      </c>
      <c r="C113" s="1533"/>
      <c r="D113" s="1533"/>
      <c r="E113" s="1533"/>
      <c r="F113" s="1533"/>
    </row>
    <row r="114" spans="1:6">
      <c r="B114" s="1533" t="s">
        <v>101</v>
      </c>
      <c r="C114" s="1533"/>
      <c r="D114" s="1533"/>
      <c r="E114" s="1533"/>
      <c r="F114" s="1533"/>
    </row>
    <row r="115" spans="1:6">
      <c r="A115" s="844" t="s">
        <v>102</v>
      </c>
      <c r="B115" s="1533" t="s">
        <v>103</v>
      </c>
      <c r="C115" s="1533"/>
      <c r="D115" s="1533"/>
      <c r="E115" s="1533"/>
      <c r="F115" s="1533"/>
    </row>
    <row r="116" spans="1:6" ht="27.75" customHeight="1">
      <c r="A116" s="844" t="s">
        <v>102</v>
      </c>
      <c r="B116" s="1533" t="s">
        <v>104</v>
      </c>
      <c r="C116" s="1533"/>
      <c r="D116" s="1533"/>
      <c r="E116" s="1533"/>
      <c r="F116" s="1533"/>
    </row>
    <row r="117" spans="1:6">
      <c r="A117" s="844" t="s">
        <v>102</v>
      </c>
      <c r="B117" s="1533" t="s">
        <v>105</v>
      </c>
      <c r="C117" s="1533"/>
      <c r="D117" s="1533"/>
      <c r="E117" s="1533"/>
      <c r="F117" s="1533"/>
    </row>
    <row r="118" spans="1:6">
      <c r="A118" s="844" t="s">
        <v>102</v>
      </c>
      <c r="B118" s="1533" t="s">
        <v>106</v>
      </c>
      <c r="C118" s="1533"/>
      <c r="D118" s="1533"/>
      <c r="E118" s="1533"/>
      <c r="F118" s="1533"/>
    </row>
    <row r="119" spans="1:6">
      <c r="A119" s="844" t="s">
        <v>102</v>
      </c>
      <c r="B119" s="1533" t="s">
        <v>107</v>
      </c>
      <c r="C119" s="1533"/>
      <c r="D119" s="1533"/>
      <c r="E119" s="1533"/>
      <c r="F119" s="1533"/>
    </row>
    <row r="120" spans="1:6">
      <c r="A120" s="844" t="s">
        <v>102</v>
      </c>
      <c r="B120" s="1533" t="s">
        <v>108</v>
      </c>
      <c r="C120" s="1533"/>
      <c r="D120" s="1533"/>
      <c r="E120" s="1533"/>
      <c r="F120" s="1533"/>
    </row>
    <row r="121" spans="1:6">
      <c r="B121" s="1533" t="s">
        <v>109</v>
      </c>
      <c r="C121" s="1533"/>
      <c r="D121" s="1533"/>
      <c r="E121" s="1533"/>
      <c r="F121" s="1533"/>
    </row>
    <row r="122" spans="1:6" ht="53.25" customHeight="1">
      <c r="B122" s="1533" t="s">
        <v>110</v>
      </c>
      <c r="C122" s="1533"/>
      <c r="D122" s="1533"/>
      <c r="E122" s="1533"/>
      <c r="F122" s="1533"/>
    </row>
    <row r="123" spans="1:6" ht="40.5" customHeight="1">
      <c r="B123" s="1533" t="s">
        <v>111</v>
      </c>
      <c r="C123" s="1533"/>
      <c r="D123" s="1533"/>
      <c r="E123" s="1533"/>
      <c r="F123" s="1533"/>
    </row>
    <row r="124" spans="1:6">
      <c r="B124" s="1533" t="s">
        <v>112</v>
      </c>
      <c r="C124" s="1533"/>
      <c r="D124" s="1533"/>
      <c r="E124" s="1533"/>
      <c r="F124" s="1533"/>
    </row>
    <row r="125" spans="1:6" ht="54.75" customHeight="1">
      <c r="B125" s="1533" t="s">
        <v>113</v>
      </c>
      <c r="C125" s="1533"/>
      <c r="D125" s="1533"/>
      <c r="E125" s="1533"/>
      <c r="F125" s="1533"/>
    </row>
    <row r="126" spans="1:6" ht="78.75" customHeight="1">
      <c r="B126" s="1533" t="s">
        <v>114</v>
      </c>
      <c r="C126" s="1533"/>
      <c r="D126" s="1533"/>
      <c r="E126" s="1533"/>
      <c r="F126" s="1533"/>
    </row>
    <row r="127" spans="1:6" ht="26.25" customHeight="1">
      <c r="B127" s="1533" t="s">
        <v>115</v>
      </c>
      <c r="C127" s="1533"/>
      <c r="D127" s="1533"/>
      <c r="E127" s="1533"/>
      <c r="F127" s="1533"/>
    </row>
    <row r="128" spans="1:6" ht="27.75" customHeight="1">
      <c r="B128" s="1533" t="s">
        <v>116</v>
      </c>
      <c r="C128" s="1533"/>
      <c r="D128" s="1533"/>
      <c r="E128" s="1533"/>
      <c r="F128" s="1533"/>
    </row>
    <row r="129" spans="1:6" ht="26.25" customHeight="1">
      <c r="B129" s="1533" t="s">
        <v>117</v>
      </c>
      <c r="C129" s="1533"/>
      <c r="D129" s="1533"/>
      <c r="E129" s="1533"/>
      <c r="F129" s="1533"/>
    </row>
    <row r="130" spans="1:6">
      <c r="C130" s="861"/>
      <c r="D130" s="862"/>
      <c r="E130" s="861"/>
      <c r="F130" s="863"/>
    </row>
    <row r="131" spans="1:6">
      <c r="B131" s="1533" t="s">
        <v>118</v>
      </c>
      <c r="C131" s="1533"/>
      <c r="D131" s="1533"/>
      <c r="E131" s="1533"/>
      <c r="F131" s="1533"/>
    </row>
    <row r="132" spans="1:6">
      <c r="B132" s="1533" t="s">
        <v>119</v>
      </c>
      <c r="C132" s="1533"/>
      <c r="D132" s="1533"/>
      <c r="E132" s="1533"/>
      <c r="F132" s="1533"/>
    </row>
    <row r="133" spans="1:6" ht="27" customHeight="1">
      <c r="B133" s="1533" t="s">
        <v>120</v>
      </c>
      <c r="C133" s="1533"/>
      <c r="D133" s="1533"/>
      <c r="E133" s="1533"/>
      <c r="F133" s="1533"/>
    </row>
    <row r="134" spans="1:6" ht="25.5" customHeight="1">
      <c r="B134" s="1533" t="s">
        <v>121</v>
      </c>
      <c r="C134" s="1533"/>
      <c r="D134" s="1533"/>
      <c r="E134" s="1533"/>
      <c r="F134" s="1533"/>
    </row>
    <row r="135" spans="1:6">
      <c r="B135" s="1533"/>
      <c r="C135" s="1533"/>
      <c r="D135" s="1533"/>
      <c r="E135" s="1533"/>
      <c r="F135" s="1533"/>
    </row>
    <row r="136" spans="1:6">
      <c r="B136" s="1533" t="s">
        <v>122</v>
      </c>
      <c r="C136" s="1533"/>
      <c r="D136" s="1533"/>
      <c r="E136" s="1533"/>
      <c r="F136" s="1533"/>
    </row>
    <row r="137" spans="1:6" ht="27" customHeight="1">
      <c r="B137" s="1533" t="s">
        <v>123</v>
      </c>
      <c r="C137" s="1533"/>
      <c r="D137" s="1533"/>
      <c r="E137" s="1533"/>
      <c r="F137" s="1533"/>
    </row>
    <row r="138" spans="1:6">
      <c r="B138" s="1533" t="s">
        <v>124</v>
      </c>
      <c r="C138" s="1533"/>
      <c r="D138" s="1533"/>
      <c r="E138" s="1533"/>
      <c r="F138" s="1533"/>
    </row>
    <row r="139" spans="1:6">
      <c r="A139" s="844" t="s">
        <v>102</v>
      </c>
      <c r="B139" s="1533" t="s">
        <v>125</v>
      </c>
      <c r="C139" s="1533"/>
      <c r="D139" s="1533"/>
      <c r="E139" s="1533"/>
      <c r="F139" s="1533"/>
    </row>
    <row r="140" spans="1:6" ht="15.75" customHeight="1">
      <c r="A140" s="844" t="s">
        <v>102</v>
      </c>
      <c r="B140" s="1533" t="s">
        <v>126</v>
      </c>
      <c r="C140" s="1533"/>
      <c r="D140" s="1533"/>
      <c r="E140" s="1533"/>
      <c r="F140" s="1533"/>
    </row>
    <row r="141" spans="1:6">
      <c r="A141" s="844" t="s">
        <v>102</v>
      </c>
      <c r="B141" s="1533" t="s">
        <v>127</v>
      </c>
      <c r="C141" s="1533"/>
      <c r="D141" s="1533"/>
      <c r="E141" s="1533"/>
      <c r="F141" s="1533"/>
    </row>
    <row r="142" spans="1:6">
      <c r="A142" s="844" t="s">
        <v>102</v>
      </c>
      <c r="B142" s="1533" t="s">
        <v>128</v>
      </c>
      <c r="C142" s="1533"/>
      <c r="D142" s="1533"/>
      <c r="E142" s="1533"/>
      <c r="F142" s="1533"/>
    </row>
    <row r="143" spans="1:6">
      <c r="A143" s="844" t="s">
        <v>102</v>
      </c>
      <c r="B143" s="1533" t="s">
        <v>129</v>
      </c>
      <c r="C143" s="1533"/>
      <c r="D143" s="1533"/>
      <c r="E143" s="1533"/>
      <c r="F143" s="1533"/>
    </row>
    <row r="144" spans="1:6">
      <c r="A144" s="844" t="s">
        <v>102</v>
      </c>
      <c r="B144" s="1533" t="s">
        <v>130</v>
      </c>
      <c r="C144" s="1533"/>
      <c r="D144" s="1533"/>
      <c r="E144" s="1533"/>
      <c r="F144" s="1533"/>
    </row>
    <row r="145" spans="1:6">
      <c r="A145" s="844" t="s">
        <v>102</v>
      </c>
      <c r="B145" s="1533" t="s">
        <v>131</v>
      </c>
      <c r="C145" s="1533"/>
      <c r="D145" s="1533"/>
      <c r="E145" s="1533"/>
      <c r="F145" s="1533"/>
    </row>
    <row r="146" spans="1:6">
      <c r="A146" s="844" t="s">
        <v>102</v>
      </c>
      <c r="B146" s="1533" t="s">
        <v>132</v>
      </c>
      <c r="C146" s="1533"/>
      <c r="D146" s="1533"/>
      <c r="E146" s="1533"/>
      <c r="F146" s="1533"/>
    </row>
    <row r="147" spans="1:6">
      <c r="A147" s="844" t="s">
        <v>102</v>
      </c>
      <c r="B147" s="1533" t="s">
        <v>133</v>
      </c>
      <c r="C147" s="1533"/>
      <c r="D147" s="1533"/>
      <c r="E147" s="1533"/>
      <c r="F147" s="1533"/>
    </row>
    <row r="148" spans="1:6">
      <c r="A148" s="844" t="s">
        <v>102</v>
      </c>
      <c r="B148" s="1533" t="s">
        <v>134</v>
      </c>
      <c r="C148" s="1533"/>
      <c r="D148" s="1533"/>
      <c r="E148" s="1533"/>
      <c r="F148" s="1533"/>
    </row>
    <row r="149" spans="1:6">
      <c r="A149" s="844" t="s">
        <v>102</v>
      </c>
      <c r="B149" s="1533" t="s">
        <v>135</v>
      </c>
      <c r="C149" s="1533"/>
      <c r="D149" s="1533"/>
      <c r="E149" s="1533"/>
      <c r="F149" s="1533"/>
    </row>
    <row r="150" spans="1:6">
      <c r="A150" s="844" t="s">
        <v>102</v>
      </c>
      <c r="B150" s="1533" t="s">
        <v>136</v>
      </c>
      <c r="C150" s="1533"/>
      <c r="D150" s="1533"/>
      <c r="E150" s="1533"/>
      <c r="F150" s="1533"/>
    </row>
    <row r="151" spans="1:6">
      <c r="A151" s="844" t="s">
        <v>102</v>
      </c>
      <c r="B151" s="1533" t="s">
        <v>137</v>
      </c>
      <c r="C151" s="1533"/>
      <c r="D151" s="1533"/>
      <c r="E151" s="1533"/>
      <c r="F151" s="1533"/>
    </row>
    <row r="152" spans="1:6">
      <c r="A152" s="844" t="s">
        <v>102</v>
      </c>
      <c r="B152" s="1533" t="s">
        <v>138</v>
      </c>
      <c r="C152" s="1533"/>
      <c r="D152" s="1533"/>
      <c r="E152" s="1533"/>
      <c r="F152" s="1533"/>
    </row>
    <row r="153" spans="1:6">
      <c r="A153" s="844" t="s">
        <v>102</v>
      </c>
      <c r="B153" s="1533" t="s">
        <v>139</v>
      </c>
      <c r="C153" s="1533"/>
      <c r="D153" s="1533"/>
      <c r="E153" s="1533"/>
      <c r="F153" s="1533"/>
    </row>
    <row r="154" spans="1:6">
      <c r="A154" s="844" t="s">
        <v>102</v>
      </c>
      <c r="B154" s="1533" t="s">
        <v>140</v>
      </c>
      <c r="C154" s="1533"/>
      <c r="D154" s="1533"/>
      <c r="E154" s="1533"/>
      <c r="F154" s="1533"/>
    </row>
    <row r="155" spans="1:6">
      <c r="A155" s="844" t="s">
        <v>102</v>
      </c>
      <c r="B155" s="1533" t="s">
        <v>141</v>
      </c>
      <c r="C155" s="1533"/>
      <c r="D155" s="1533"/>
      <c r="E155" s="1533"/>
      <c r="F155" s="1533"/>
    </row>
    <row r="156" spans="1:6" ht="28.5" customHeight="1">
      <c r="B156" s="1533" t="s">
        <v>142</v>
      </c>
      <c r="C156" s="1533"/>
      <c r="D156" s="1533"/>
      <c r="E156" s="1533"/>
      <c r="F156" s="1533"/>
    </row>
    <row r="157" spans="1:6">
      <c r="B157" s="1533"/>
      <c r="C157" s="1533"/>
      <c r="D157" s="1533"/>
      <c r="E157" s="1533"/>
      <c r="F157" s="1533"/>
    </row>
    <row r="158" spans="1:6">
      <c r="B158" s="1533" t="s">
        <v>143</v>
      </c>
      <c r="C158" s="1533"/>
      <c r="D158" s="1533"/>
      <c r="E158" s="1533"/>
      <c r="F158" s="1533"/>
    </row>
    <row r="159" spans="1:6" ht="28.5" customHeight="1">
      <c r="B159" s="1533" t="s">
        <v>144</v>
      </c>
      <c r="C159" s="1533"/>
      <c r="D159" s="1533"/>
      <c r="E159" s="1533"/>
      <c r="F159" s="1533"/>
    </row>
    <row r="160" spans="1:6" ht="39.75" customHeight="1">
      <c r="B160" s="1533" t="s">
        <v>145</v>
      </c>
      <c r="C160" s="1533"/>
      <c r="D160" s="1533"/>
      <c r="E160" s="1533"/>
      <c r="F160" s="1533"/>
    </row>
    <row r="161" spans="2:6">
      <c r="B161" s="1533"/>
      <c r="C161" s="1533"/>
      <c r="D161" s="1533"/>
      <c r="E161" s="1533"/>
      <c r="F161" s="1533"/>
    </row>
    <row r="162" spans="2:6">
      <c r="B162" s="1533" t="s">
        <v>146</v>
      </c>
      <c r="C162" s="1533"/>
      <c r="D162" s="1533"/>
      <c r="E162" s="1533"/>
      <c r="F162" s="1533"/>
    </row>
    <row r="163" spans="2:6" ht="27.75" customHeight="1">
      <c r="B163" s="1533" t="s">
        <v>147</v>
      </c>
      <c r="C163" s="1533"/>
      <c r="D163" s="1533"/>
      <c r="E163" s="1533"/>
      <c r="F163" s="1533"/>
    </row>
    <row r="164" spans="2:6" ht="27" customHeight="1">
      <c r="B164" s="1533" t="s">
        <v>148</v>
      </c>
      <c r="C164" s="1533"/>
      <c r="D164" s="1533"/>
      <c r="E164" s="1533"/>
      <c r="F164" s="1533"/>
    </row>
    <row r="165" spans="2:6" ht="27.75" customHeight="1">
      <c r="B165" s="1533" t="s">
        <v>149</v>
      </c>
      <c r="C165" s="1533"/>
      <c r="D165" s="1533"/>
      <c r="E165" s="1533"/>
      <c r="F165" s="1533"/>
    </row>
    <row r="166" spans="2:6" ht="26.25" customHeight="1">
      <c r="B166" s="1533" t="s">
        <v>150</v>
      </c>
      <c r="C166" s="1533"/>
      <c r="D166" s="1533"/>
      <c r="E166" s="1533"/>
      <c r="F166" s="1533"/>
    </row>
    <row r="167" spans="2:6" ht="28.5" customHeight="1">
      <c r="B167" s="1533" t="s">
        <v>151</v>
      </c>
      <c r="C167" s="1533"/>
      <c r="D167" s="1533"/>
      <c r="E167" s="1533"/>
      <c r="F167" s="1533"/>
    </row>
    <row r="168" spans="2:6">
      <c r="B168" s="1533"/>
      <c r="C168" s="1533"/>
      <c r="D168" s="1533"/>
      <c r="E168" s="1533"/>
      <c r="F168" s="1533"/>
    </row>
    <row r="169" spans="2:6">
      <c r="B169" s="1533" t="s">
        <v>152</v>
      </c>
      <c r="C169" s="1533"/>
      <c r="D169" s="1533"/>
      <c r="E169" s="1533"/>
      <c r="F169" s="1533"/>
    </row>
    <row r="170" spans="2:6" ht="28.5" customHeight="1">
      <c r="B170" s="1533" t="s">
        <v>153</v>
      </c>
      <c r="C170" s="1533"/>
      <c r="D170" s="1533"/>
      <c r="E170" s="1533"/>
      <c r="F170" s="1533"/>
    </row>
    <row r="171" spans="2:6" ht="30" customHeight="1">
      <c r="B171" s="1529" t="s">
        <v>154</v>
      </c>
      <c r="C171" s="1529"/>
      <c r="D171" s="1529"/>
      <c r="E171" s="1529"/>
      <c r="F171" s="1529"/>
    </row>
    <row r="172" spans="2:6">
      <c r="B172" s="1533"/>
      <c r="C172" s="1533"/>
      <c r="D172" s="1533"/>
      <c r="E172" s="1533"/>
      <c r="F172" s="1533"/>
    </row>
    <row r="173" spans="2:6" ht="27.75" customHeight="1">
      <c r="B173" s="1529" t="s">
        <v>155</v>
      </c>
      <c r="C173" s="1529"/>
      <c r="D173" s="1529"/>
      <c r="E173" s="1529"/>
      <c r="F173" s="1529"/>
    </row>
    <row r="174" spans="2:6" ht="27.75" customHeight="1">
      <c r="B174" s="1529" t="s">
        <v>156</v>
      </c>
      <c r="C174" s="1529"/>
      <c r="D174" s="1529"/>
      <c r="E174" s="1529"/>
      <c r="F174" s="1529"/>
    </row>
    <row r="175" spans="2:6" ht="40.5" customHeight="1">
      <c r="B175" s="1529" t="s">
        <v>157</v>
      </c>
      <c r="C175" s="1529"/>
      <c r="D175" s="1529"/>
      <c r="E175" s="1529"/>
      <c r="F175" s="1529"/>
    </row>
    <row r="176" spans="2:6">
      <c r="B176" s="1533"/>
      <c r="C176" s="1533"/>
      <c r="D176" s="1533"/>
      <c r="E176" s="1533"/>
      <c r="F176" s="1533"/>
    </row>
    <row r="177" spans="1:6">
      <c r="B177" s="1279"/>
    </row>
    <row r="178" spans="1:6">
      <c r="A178" s="844" t="s">
        <v>19</v>
      </c>
      <c r="B178" s="1278" t="s">
        <v>20</v>
      </c>
    </row>
    <row r="180" spans="1:6">
      <c r="A180" s="840" t="s">
        <v>21</v>
      </c>
      <c r="B180" s="1529" t="s">
        <v>22</v>
      </c>
      <c r="C180" s="1529"/>
      <c r="D180" s="1529"/>
      <c r="E180" s="1529"/>
      <c r="F180" s="1529"/>
    </row>
    <row r="181" spans="1:6">
      <c r="B181" s="1533"/>
      <c r="C181" s="1533"/>
      <c r="D181" s="1533"/>
      <c r="E181" s="1533"/>
      <c r="F181" s="1533"/>
    </row>
    <row r="182" spans="1:6" ht="26.25" customHeight="1">
      <c r="B182" s="1533" t="s">
        <v>158</v>
      </c>
      <c r="C182" s="1533"/>
      <c r="D182" s="1533"/>
      <c r="E182" s="1533"/>
      <c r="F182" s="1533"/>
    </row>
    <row r="183" spans="1:6" ht="26.25" customHeight="1">
      <c r="B183" s="1533" t="s">
        <v>66</v>
      </c>
      <c r="C183" s="1533"/>
      <c r="D183" s="1533"/>
      <c r="E183" s="1533"/>
      <c r="F183" s="1533"/>
    </row>
    <row r="184" spans="1:6" ht="41.25" customHeight="1">
      <c r="B184" s="1533" t="s">
        <v>159</v>
      </c>
      <c r="C184" s="1533"/>
      <c r="D184" s="1533"/>
      <c r="E184" s="1533"/>
      <c r="F184" s="1533"/>
    </row>
    <row r="185" spans="1:6" ht="39.75" customHeight="1">
      <c r="B185" s="1533" t="s">
        <v>160</v>
      </c>
      <c r="C185" s="1533"/>
      <c r="D185" s="1533"/>
      <c r="E185" s="1533"/>
      <c r="F185" s="1533"/>
    </row>
    <row r="186" spans="1:6" ht="38.25" customHeight="1">
      <c r="B186" s="1533" t="s">
        <v>161</v>
      </c>
      <c r="C186" s="1533"/>
      <c r="D186" s="1533"/>
      <c r="E186" s="1533"/>
      <c r="F186" s="1533"/>
    </row>
    <row r="187" spans="1:6" ht="40.5" customHeight="1">
      <c r="B187" s="1533" t="s">
        <v>162</v>
      </c>
      <c r="C187" s="1533"/>
      <c r="D187" s="1533"/>
      <c r="E187" s="1533"/>
      <c r="F187" s="1533"/>
    </row>
    <row r="188" spans="1:6" ht="39.75" customHeight="1">
      <c r="B188" s="1533" t="s">
        <v>163</v>
      </c>
      <c r="C188" s="1533"/>
      <c r="D188" s="1533"/>
      <c r="E188" s="1533"/>
      <c r="F188" s="1533"/>
    </row>
    <row r="189" spans="1:6" ht="26.25" customHeight="1">
      <c r="B189" s="1533" t="s">
        <v>164</v>
      </c>
      <c r="C189" s="1533"/>
      <c r="D189" s="1533"/>
      <c r="E189" s="1533"/>
      <c r="F189" s="1533"/>
    </row>
    <row r="190" spans="1:6" ht="42" customHeight="1">
      <c r="B190" s="1533" t="s">
        <v>165</v>
      </c>
      <c r="C190" s="1533"/>
      <c r="D190" s="1533"/>
      <c r="E190" s="1533"/>
      <c r="F190" s="1533"/>
    </row>
    <row r="191" spans="1:6">
      <c r="B191" s="1533" t="s">
        <v>166</v>
      </c>
      <c r="C191" s="1533"/>
      <c r="D191" s="1533"/>
      <c r="E191" s="1533"/>
      <c r="F191" s="1533"/>
    </row>
    <row r="192" spans="1:6">
      <c r="B192" s="1533" t="s">
        <v>167</v>
      </c>
      <c r="C192" s="1533"/>
      <c r="D192" s="1533"/>
      <c r="E192" s="1533"/>
      <c r="F192" s="1533"/>
    </row>
    <row r="193" spans="1:6">
      <c r="C193" s="1278"/>
      <c r="D193" s="1278"/>
      <c r="E193" s="861"/>
      <c r="F193" s="863"/>
    </row>
    <row r="194" spans="1:6" ht="42.75" customHeight="1">
      <c r="B194" s="1533" t="s">
        <v>168</v>
      </c>
      <c r="C194" s="1533"/>
      <c r="D194" s="1533"/>
      <c r="E194" s="1533"/>
      <c r="F194" s="1533"/>
    </row>
    <row r="195" spans="1:6" ht="41.25" customHeight="1">
      <c r="B195" s="1533" t="s">
        <v>169</v>
      </c>
      <c r="C195" s="1533"/>
      <c r="D195" s="1533"/>
      <c r="E195" s="1533"/>
      <c r="F195" s="1533"/>
    </row>
    <row r="196" spans="1:6" ht="29.25" customHeight="1">
      <c r="B196" s="1533" t="s">
        <v>170</v>
      </c>
      <c r="C196" s="1533"/>
      <c r="D196" s="1533"/>
      <c r="E196" s="1533"/>
      <c r="F196" s="1533"/>
    </row>
    <row r="198" spans="1:6">
      <c r="B198" s="1276"/>
    </row>
    <row r="199" spans="1:6">
      <c r="B199" s="1276"/>
    </row>
    <row r="200" spans="1:6">
      <c r="B200" s="1276"/>
    </row>
    <row r="201" spans="1:6" s="772" customFormat="1">
      <c r="A201" s="922"/>
      <c r="B201" s="1226" t="s">
        <v>171</v>
      </c>
      <c r="C201" s="1227"/>
      <c r="D201" s="1228"/>
      <c r="E201" s="1227"/>
      <c r="F201" s="1229"/>
    </row>
    <row r="202" spans="1:6" s="772" customFormat="1" ht="25.5">
      <c r="A202" s="922"/>
      <c r="B202" s="1226" t="s">
        <v>2782</v>
      </c>
      <c r="C202" s="1227"/>
      <c r="D202" s="1228"/>
      <c r="E202" s="1227"/>
      <c r="F202" s="1229"/>
    </row>
    <row r="203" spans="1:6">
      <c r="B203" s="1276"/>
    </row>
    <row r="204" spans="1:6">
      <c r="B204" s="1276"/>
    </row>
    <row r="205" spans="1:6">
      <c r="B205" s="1276"/>
    </row>
    <row r="206" spans="1:6">
      <c r="E206" s="845"/>
    </row>
    <row r="207" spans="1:6">
      <c r="B207" s="846" t="s">
        <v>172</v>
      </c>
      <c r="C207" s="847"/>
      <c r="D207" s="848"/>
      <c r="E207" s="864"/>
      <c r="F207" s="849">
        <f>SUM(F206:F206)</f>
        <v>0</v>
      </c>
    </row>
    <row r="208" spans="1:6">
      <c r="B208" s="853"/>
      <c r="C208" s="854"/>
      <c r="D208" s="855"/>
      <c r="E208" s="865"/>
      <c r="F208" s="856"/>
    </row>
    <row r="209" spans="1:6">
      <c r="E209" s="845"/>
    </row>
    <row r="210" spans="1:6" ht="12" customHeight="1">
      <c r="A210" s="840" t="s">
        <v>23</v>
      </c>
      <c r="B210" s="1529" t="s">
        <v>173</v>
      </c>
      <c r="C210" s="1529"/>
      <c r="D210" s="1529"/>
      <c r="E210" s="1529"/>
      <c r="F210" s="1529"/>
    </row>
    <row r="211" spans="1:6" ht="12" customHeight="1">
      <c r="A211" s="840"/>
      <c r="B211" s="1276"/>
      <c r="C211" s="1276"/>
      <c r="D211" s="1276"/>
      <c r="E211" s="1274"/>
      <c r="F211" s="866"/>
    </row>
    <row r="212" spans="1:6">
      <c r="B212" s="1533" t="s">
        <v>174</v>
      </c>
      <c r="C212" s="1533"/>
      <c r="D212" s="1533"/>
      <c r="E212" s="1533"/>
      <c r="F212" s="1533"/>
    </row>
    <row r="213" spans="1:6">
      <c r="B213" s="1533" t="s">
        <v>175</v>
      </c>
      <c r="C213" s="1533"/>
      <c r="D213" s="1533"/>
      <c r="E213" s="1533"/>
      <c r="F213" s="1533"/>
    </row>
    <row r="214" spans="1:6">
      <c r="B214" s="1533" t="s">
        <v>176</v>
      </c>
      <c r="C214" s="1533"/>
      <c r="D214" s="1533"/>
      <c r="E214" s="1533"/>
      <c r="F214" s="1533"/>
    </row>
    <row r="215" spans="1:6">
      <c r="B215" s="1533" t="s">
        <v>177</v>
      </c>
      <c r="C215" s="1533"/>
      <c r="D215" s="1533"/>
      <c r="E215" s="1533"/>
      <c r="F215" s="1533"/>
    </row>
    <row r="216" spans="1:6" ht="12.75" customHeight="1">
      <c r="B216" s="1533" t="s">
        <v>178</v>
      </c>
      <c r="C216" s="1533"/>
      <c r="D216" s="1533"/>
      <c r="E216" s="1533"/>
      <c r="F216" s="1533"/>
    </row>
    <row r="217" spans="1:6">
      <c r="B217" s="1278" t="s">
        <v>179</v>
      </c>
      <c r="C217" s="861"/>
      <c r="D217" s="862"/>
      <c r="E217" s="861"/>
      <c r="F217" s="863"/>
    </row>
    <row r="218" spans="1:6">
      <c r="B218" s="1278" t="s">
        <v>180</v>
      </c>
      <c r="C218" s="861"/>
      <c r="D218" s="862"/>
      <c r="E218" s="861"/>
      <c r="F218" s="863"/>
    </row>
    <row r="219" spans="1:6" ht="26.25" customHeight="1">
      <c r="B219" s="1533" t="s">
        <v>181</v>
      </c>
      <c r="C219" s="1533"/>
      <c r="D219" s="1533"/>
      <c r="E219" s="1533"/>
      <c r="F219" s="1533"/>
    </row>
    <row r="220" spans="1:6" ht="26.25" customHeight="1">
      <c r="B220" s="1533" t="s">
        <v>182</v>
      </c>
      <c r="C220" s="1533"/>
      <c r="D220" s="1533"/>
      <c r="E220" s="1533"/>
      <c r="F220" s="1533"/>
    </row>
    <row r="221" spans="1:6" ht="39" customHeight="1">
      <c r="B221" s="1533" t="s">
        <v>183</v>
      </c>
      <c r="C221" s="1533"/>
      <c r="D221" s="1533"/>
      <c r="E221" s="1533"/>
      <c r="F221" s="1533"/>
    </row>
    <row r="222" spans="1:6">
      <c r="B222" s="1533"/>
      <c r="C222" s="1533"/>
      <c r="D222" s="1533"/>
      <c r="E222" s="1533"/>
      <c r="F222" s="1533"/>
    </row>
    <row r="223" spans="1:6">
      <c r="B223" s="1528" t="s">
        <v>184</v>
      </c>
      <c r="C223" s="1528"/>
      <c r="D223" s="1528"/>
      <c r="E223" s="1528"/>
      <c r="F223" s="1528"/>
    </row>
    <row r="224" spans="1:6">
      <c r="B224" s="1533" t="s">
        <v>185</v>
      </c>
      <c r="C224" s="1533"/>
      <c r="D224" s="1533"/>
      <c r="E224" s="1533"/>
      <c r="F224" s="1533"/>
    </row>
    <row r="225" spans="2:6" ht="27" customHeight="1">
      <c r="B225" s="1533" t="s">
        <v>186</v>
      </c>
      <c r="C225" s="1533"/>
      <c r="D225" s="1533"/>
      <c r="E225" s="1533"/>
      <c r="F225" s="1533"/>
    </row>
    <row r="226" spans="2:6" ht="25.5" customHeight="1">
      <c r="B226" s="1533" t="s">
        <v>187</v>
      </c>
      <c r="C226" s="1533"/>
      <c r="D226" s="1533"/>
      <c r="E226" s="1533"/>
      <c r="F226" s="1533"/>
    </row>
    <row r="227" spans="2:6" ht="25.5" customHeight="1">
      <c r="B227" s="1528" t="s">
        <v>188</v>
      </c>
      <c r="C227" s="1528"/>
      <c r="D227" s="1528"/>
      <c r="E227" s="1528"/>
      <c r="F227" s="1528"/>
    </row>
    <row r="228" spans="2:6" ht="25.5" customHeight="1">
      <c r="B228" s="1533" t="s">
        <v>189</v>
      </c>
      <c r="C228" s="1533"/>
      <c r="D228" s="1533"/>
      <c r="E228" s="1533"/>
      <c r="F228" s="1533"/>
    </row>
    <row r="229" spans="2:6">
      <c r="B229" s="1533" t="s">
        <v>74</v>
      </c>
      <c r="C229" s="1533"/>
      <c r="D229" s="1533"/>
      <c r="E229" s="1533"/>
      <c r="F229" s="1533"/>
    </row>
    <row r="230" spans="2:6" ht="30" customHeight="1">
      <c r="B230" s="1533" t="s">
        <v>190</v>
      </c>
      <c r="C230" s="1533"/>
      <c r="D230" s="1533"/>
      <c r="E230" s="1533"/>
      <c r="F230" s="1533"/>
    </row>
    <row r="231" spans="2:6" ht="55.5" customHeight="1">
      <c r="B231" s="1528" t="s">
        <v>191</v>
      </c>
      <c r="C231" s="1528"/>
      <c r="D231" s="1528"/>
      <c r="E231" s="1528"/>
      <c r="F231" s="1528"/>
    </row>
    <row r="232" spans="2:6" ht="42.75" customHeight="1">
      <c r="B232" s="1533" t="s">
        <v>192</v>
      </c>
      <c r="C232" s="1533"/>
      <c r="D232" s="1533"/>
      <c r="E232" s="1533"/>
      <c r="F232" s="1533"/>
    </row>
    <row r="233" spans="2:6" ht="27" customHeight="1">
      <c r="B233" s="1536" t="s">
        <v>193</v>
      </c>
      <c r="C233" s="1536"/>
      <c r="D233" s="1536"/>
      <c r="E233" s="1536"/>
      <c r="F233" s="1536"/>
    </row>
    <row r="234" spans="2:6" ht="26.25" customHeight="1">
      <c r="B234" s="1533" t="s">
        <v>194</v>
      </c>
      <c r="C234" s="1533"/>
      <c r="D234" s="1533"/>
      <c r="E234" s="1533"/>
      <c r="F234" s="1533"/>
    </row>
    <row r="235" spans="2:6" ht="25.5" customHeight="1">
      <c r="B235" s="1533" t="s">
        <v>195</v>
      </c>
      <c r="C235" s="1533"/>
      <c r="D235" s="1533"/>
      <c r="E235" s="1533"/>
      <c r="F235" s="1533"/>
    </row>
    <row r="236" spans="2:6" ht="39" customHeight="1">
      <c r="B236" s="1533" t="s">
        <v>196</v>
      </c>
      <c r="C236" s="1533"/>
      <c r="D236" s="1533"/>
      <c r="E236" s="1533"/>
      <c r="F236" s="1533"/>
    </row>
    <row r="237" spans="2:6" ht="40.5" customHeight="1">
      <c r="B237" s="1533" t="s">
        <v>197</v>
      </c>
      <c r="C237" s="1533"/>
      <c r="D237" s="1533"/>
      <c r="E237" s="1533"/>
      <c r="F237" s="1533"/>
    </row>
    <row r="238" spans="2:6" ht="40.5" customHeight="1">
      <c r="B238" s="1533" t="s">
        <v>198</v>
      </c>
      <c r="C238" s="1533"/>
      <c r="D238" s="1533"/>
      <c r="E238" s="1533"/>
      <c r="F238" s="1533"/>
    </row>
    <row r="239" spans="2:6" ht="64.5" customHeight="1">
      <c r="B239" s="1533" t="s">
        <v>199</v>
      </c>
      <c r="C239" s="1533"/>
      <c r="D239" s="1533"/>
      <c r="E239" s="1533"/>
      <c r="F239" s="1533"/>
    </row>
    <row r="240" spans="2:6" ht="27.75" customHeight="1">
      <c r="B240" s="1533" t="s">
        <v>200</v>
      </c>
      <c r="C240" s="1533"/>
      <c r="D240" s="1533"/>
      <c r="E240" s="1533"/>
      <c r="F240" s="1533"/>
    </row>
    <row r="241" spans="1:6">
      <c r="A241" s="844" t="s">
        <v>201</v>
      </c>
      <c r="B241" s="1528" t="s">
        <v>202</v>
      </c>
      <c r="C241" s="1528"/>
      <c r="D241" s="1528"/>
      <c r="E241" s="1528"/>
      <c r="F241" s="1528"/>
    </row>
    <row r="242" spans="1:6">
      <c r="A242" s="844" t="s">
        <v>201</v>
      </c>
      <c r="B242" s="1528" t="s">
        <v>203</v>
      </c>
      <c r="C242" s="1528"/>
      <c r="D242" s="1528"/>
      <c r="E242" s="1528"/>
      <c r="F242" s="1528"/>
    </row>
    <row r="243" spans="1:6" ht="25.5" customHeight="1">
      <c r="A243" s="844" t="s">
        <v>102</v>
      </c>
      <c r="B243" s="1533" t="s">
        <v>204</v>
      </c>
      <c r="C243" s="1533"/>
      <c r="D243" s="1533"/>
      <c r="E243" s="1533"/>
      <c r="F243" s="1533"/>
    </row>
    <row r="244" spans="1:6">
      <c r="A244" s="844" t="s">
        <v>102</v>
      </c>
      <c r="B244" s="1533" t="s">
        <v>205</v>
      </c>
      <c r="C244" s="1533"/>
      <c r="D244" s="1533"/>
      <c r="E244" s="1533"/>
      <c r="F244" s="1533"/>
    </row>
    <row r="245" spans="1:6">
      <c r="A245" s="844" t="s">
        <v>102</v>
      </c>
      <c r="B245" s="1533" t="s">
        <v>206</v>
      </c>
      <c r="C245" s="1533"/>
      <c r="D245" s="1533"/>
      <c r="E245" s="1533"/>
      <c r="F245" s="1533"/>
    </row>
    <row r="246" spans="1:6">
      <c r="A246" s="844" t="s">
        <v>102</v>
      </c>
      <c r="B246" s="1533" t="s">
        <v>207</v>
      </c>
      <c r="C246" s="1533"/>
      <c r="D246" s="1533"/>
      <c r="E246" s="1533"/>
      <c r="F246" s="1533"/>
    </row>
    <row r="247" spans="1:6">
      <c r="A247" s="844" t="s">
        <v>102</v>
      </c>
      <c r="B247" s="1533" t="s">
        <v>208</v>
      </c>
      <c r="C247" s="1533"/>
      <c r="D247" s="1533"/>
      <c r="E247" s="1533"/>
      <c r="F247" s="1533"/>
    </row>
    <row r="248" spans="1:6" ht="65.25" customHeight="1">
      <c r="B248" s="1528" t="s">
        <v>209</v>
      </c>
      <c r="C248" s="1528"/>
      <c r="D248" s="1528"/>
      <c r="E248" s="1528"/>
      <c r="F248" s="1528"/>
    </row>
    <row r="249" spans="1:6">
      <c r="C249" s="1278"/>
      <c r="D249" s="1278"/>
      <c r="E249" s="861"/>
      <c r="F249" s="863"/>
    </row>
    <row r="250" spans="1:6">
      <c r="C250" s="861"/>
      <c r="D250" s="862"/>
      <c r="E250" s="861"/>
      <c r="F250" s="863"/>
    </row>
    <row r="251" spans="1:6">
      <c r="B251" s="1276" t="s">
        <v>210</v>
      </c>
      <c r="C251" s="861"/>
      <c r="D251" s="867"/>
      <c r="E251" s="861"/>
      <c r="F251" s="863"/>
    </row>
    <row r="252" spans="1:6" ht="7.5" customHeight="1">
      <c r="E252" s="845"/>
    </row>
    <row r="253" spans="1:6">
      <c r="A253" s="868"/>
      <c r="B253" s="869" t="s">
        <v>211</v>
      </c>
      <c r="C253" s="870"/>
      <c r="D253" s="871"/>
      <c r="E253" s="872"/>
      <c r="F253" s="873"/>
    </row>
    <row r="254" spans="1:6">
      <c r="E254" s="845"/>
    </row>
    <row r="255" spans="1:6" ht="38.25">
      <c r="A255" s="844" t="s">
        <v>19</v>
      </c>
      <c r="B255" s="131" t="s">
        <v>212</v>
      </c>
      <c r="C255" s="841" t="s">
        <v>213</v>
      </c>
      <c r="D255" s="842">
        <v>43</v>
      </c>
      <c r="E255" s="845"/>
      <c r="F255" s="843">
        <f t="shared" ref="F255:F319" si="0">D255*E255</f>
        <v>0</v>
      </c>
    </row>
    <row r="256" spans="1:6">
      <c r="E256" s="845"/>
      <c r="F256" s="843">
        <f t="shared" si="0"/>
        <v>0</v>
      </c>
    </row>
    <row r="257" spans="1:6" ht="76.5">
      <c r="A257" s="844" t="s">
        <v>32</v>
      </c>
      <c r="B257" s="1278" t="s">
        <v>214</v>
      </c>
      <c r="E257" s="845"/>
      <c r="F257" s="843">
        <f t="shared" si="0"/>
        <v>0</v>
      </c>
    </row>
    <row r="258" spans="1:6" ht="81.75" customHeight="1">
      <c r="B258" s="1278" t="s">
        <v>215</v>
      </c>
      <c r="E258" s="845"/>
      <c r="F258" s="843">
        <f t="shared" si="0"/>
        <v>0</v>
      </c>
    </row>
    <row r="259" spans="1:6">
      <c r="B259" s="1278" t="s">
        <v>216</v>
      </c>
      <c r="C259" s="841" t="s">
        <v>213</v>
      </c>
      <c r="D259" s="842">
        <v>308</v>
      </c>
      <c r="E259" s="845"/>
      <c r="F259" s="843">
        <f t="shared" si="0"/>
        <v>0</v>
      </c>
    </row>
    <row r="260" spans="1:6">
      <c r="B260" s="1278" t="s">
        <v>217</v>
      </c>
      <c r="C260" s="841" t="s">
        <v>218</v>
      </c>
      <c r="D260" s="842">
        <v>325</v>
      </c>
      <c r="E260" s="845"/>
      <c r="F260" s="843">
        <f t="shared" si="0"/>
        <v>0</v>
      </c>
    </row>
    <row r="261" spans="1:6">
      <c r="E261" s="845"/>
      <c r="F261" s="843">
        <f t="shared" si="0"/>
        <v>0</v>
      </c>
    </row>
    <row r="262" spans="1:6" ht="76.5">
      <c r="A262" s="844" t="s">
        <v>53</v>
      </c>
      <c r="B262" s="1278" t="s">
        <v>2500</v>
      </c>
      <c r="E262" s="845"/>
      <c r="F262" s="843">
        <f t="shared" si="0"/>
        <v>0</v>
      </c>
    </row>
    <row r="263" spans="1:6" ht="80.25" customHeight="1">
      <c r="B263" s="1278" t="s">
        <v>215</v>
      </c>
      <c r="E263" s="845"/>
      <c r="F263" s="843">
        <f t="shared" si="0"/>
        <v>0</v>
      </c>
    </row>
    <row r="264" spans="1:6">
      <c r="B264" s="1278" t="s">
        <v>216</v>
      </c>
      <c r="C264" s="841" t="s">
        <v>213</v>
      </c>
      <c r="D264" s="842">
        <v>63</v>
      </c>
      <c r="E264" s="845"/>
      <c r="F264" s="843">
        <f t="shared" si="0"/>
        <v>0</v>
      </c>
    </row>
    <row r="265" spans="1:6">
      <c r="B265" s="1278" t="s">
        <v>217</v>
      </c>
      <c r="C265" s="841" t="s">
        <v>218</v>
      </c>
      <c r="D265" s="842">
        <v>52.5</v>
      </c>
      <c r="E265" s="845"/>
      <c r="F265" s="843">
        <f t="shared" si="0"/>
        <v>0</v>
      </c>
    </row>
    <row r="266" spans="1:6">
      <c r="E266" s="845"/>
      <c r="F266" s="843">
        <f t="shared" si="0"/>
        <v>0</v>
      </c>
    </row>
    <row r="267" spans="1:6" ht="128.25" customHeight="1">
      <c r="A267" s="844" t="s">
        <v>219</v>
      </c>
      <c r="B267" s="1278" t="s">
        <v>2501</v>
      </c>
      <c r="E267" s="845"/>
      <c r="F267" s="843">
        <f t="shared" si="0"/>
        <v>0</v>
      </c>
    </row>
    <row r="268" spans="1:6" ht="51">
      <c r="B268" s="1278" t="s">
        <v>220</v>
      </c>
      <c r="E268" s="845"/>
      <c r="F268" s="843">
        <f t="shared" si="0"/>
        <v>0</v>
      </c>
    </row>
    <row r="269" spans="1:6">
      <c r="B269" s="1278" t="s">
        <v>221</v>
      </c>
      <c r="E269" s="845"/>
      <c r="F269" s="843">
        <f t="shared" si="0"/>
        <v>0</v>
      </c>
    </row>
    <row r="270" spans="1:6">
      <c r="B270" s="1278" t="s">
        <v>2502</v>
      </c>
      <c r="E270" s="845"/>
      <c r="F270" s="843">
        <f t="shared" si="0"/>
        <v>0</v>
      </c>
    </row>
    <row r="271" spans="1:6">
      <c r="B271" s="1278" t="s">
        <v>2503</v>
      </c>
      <c r="E271" s="845"/>
      <c r="F271" s="843">
        <f t="shared" si="0"/>
        <v>0</v>
      </c>
    </row>
    <row r="272" spans="1:6">
      <c r="B272" s="1278" t="s">
        <v>222</v>
      </c>
      <c r="C272" s="841" t="s">
        <v>223</v>
      </c>
      <c r="D272" s="842">
        <v>16</v>
      </c>
      <c r="E272" s="845"/>
      <c r="F272" s="843">
        <f t="shared" si="0"/>
        <v>0</v>
      </c>
    </row>
    <row r="273" spans="1:12">
      <c r="E273" s="845"/>
      <c r="F273" s="843">
        <f t="shared" si="0"/>
        <v>0</v>
      </c>
    </row>
    <row r="274" spans="1:12" s="874" customFormat="1" ht="92.25" customHeight="1">
      <c r="A274" s="844" t="s">
        <v>224</v>
      </c>
      <c r="B274" s="1278" t="s">
        <v>2504</v>
      </c>
      <c r="C274" s="841"/>
      <c r="D274" s="841"/>
      <c r="E274" s="845"/>
      <c r="F274" s="843">
        <f t="shared" si="0"/>
        <v>0</v>
      </c>
      <c r="G274" s="837"/>
      <c r="H274" s="837"/>
      <c r="I274" s="837"/>
      <c r="J274" s="837"/>
      <c r="K274" s="837"/>
      <c r="L274" s="837"/>
    </row>
    <row r="275" spans="1:12" s="874" customFormat="1" ht="69" customHeight="1">
      <c r="A275" s="844"/>
      <c r="B275" s="1278" t="s">
        <v>225</v>
      </c>
      <c r="C275" s="841"/>
      <c r="D275" s="841"/>
      <c r="E275" s="845"/>
      <c r="F275" s="843">
        <f t="shared" si="0"/>
        <v>0</v>
      </c>
      <c r="G275" s="837"/>
      <c r="H275" s="837"/>
      <c r="I275" s="837"/>
      <c r="J275" s="837"/>
      <c r="K275" s="837"/>
      <c r="L275" s="837"/>
    </row>
    <row r="276" spans="1:12" s="874" customFormat="1">
      <c r="A276" s="844"/>
      <c r="B276" s="1278" t="s">
        <v>216</v>
      </c>
      <c r="C276" s="841" t="s">
        <v>213</v>
      </c>
      <c r="D276" s="842">
        <v>16</v>
      </c>
      <c r="E276" s="845"/>
      <c r="F276" s="843">
        <f t="shared" si="0"/>
        <v>0</v>
      </c>
      <c r="G276" s="837"/>
      <c r="H276" s="837"/>
      <c r="I276" s="837"/>
      <c r="J276" s="837"/>
      <c r="K276" s="837"/>
      <c r="L276" s="837"/>
    </row>
    <row r="277" spans="1:12" s="874" customFormat="1">
      <c r="A277" s="844"/>
      <c r="B277" s="1278" t="s">
        <v>217</v>
      </c>
      <c r="C277" s="841" t="s">
        <v>218</v>
      </c>
      <c r="D277" s="842">
        <v>101.3</v>
      </c>
      <c r="E277" s="845"/>
      <c r="F277" s="843">
        <f t="shared" si="0"/>
        <v>0</v>
      </c>
      <c r="G277" s="837"/>
      <c r="H277" s="837"/>
      <c r="I277" s="837"/>
      <c r="J277" s="837"/>
      <c r="K277" s="837"/>
      <c r="L277" s="837"/>
    </row>
    <row r="278" spans="1:12" s="874" customFormat="1">
      <c r="A278" s="844"/>
      <c r="B278" s="1278"/>
      <c r="C278" s="841"/>
      <c r="D278" s="842"/>
      <c r="E278" s="845"/>
      <c r="F278" s="843">
        <f t="shared" si="0"/>
        <v>0</v>
      </c>
      <c r="G278" s="837"/>
      <c r="H278" s="837"/>
      <c r="I278" s="837"/>
      <c r="J278" s="837"/>
      <c r="K278" s="837"/>
      <c r="L278" s="837"/>
    </row>
    <row r="279" spans="1:12" s="874" customFormat="1" ht="38.25">
      <c r="A279" s="844" t="s">
        <v>226</v>
      </c>
      <c r="B279" s="1278" t="s">
        <v>2505</v>
      </c>
      <c r="C279" s="841"/>
      <c r="D279" s="842"/>
      <c r="E279" s="845"/>
      <c r="F279" s="843">
        <f t="shared" si="0"/>
        <v>0</v>
      </c>
      <c r="G279" s="837"/>
      <c r="H279" s="837"/>
      <c r="I279" s="837"/>
      <c r="J279" s="837"/>
      <c r="K279" s="837"/>
      <c r="L279" s="837"/>
    </row>
    <row r="280" spans="1:12" s="874" customFormat="1" ht="76.5">
      <c r="A280" s="844"/>
      <c r="B280" s="1278" t="s">
        <v>227</v>
      </c>
      <c r="C280" s="841" t="s">
        <v>228</v>
      </c>
      <c r="D280" s="842">
        <v>69886.22</v>
      </c>
      <c r="E280" s="845"/>
      <c r="F280" s="843">
        <f t="shared" si="0"/>
        <v>0</v>
      </c>
      <c r="G280" s="837"/>
      <c r="H280" s="837"/>
      <c r="I280" s="837"/>
      <c r="J280" s="837"/>
      <c r="K280" s="837"/>
      <c r="L280" s="837"/>
    </row>
    <row r="281" spans="1:12" s="874" customFormat="1">
      <c r="A281" s="844"/>
      <c r="B281" s="1278"/>
      <c r="C281" s="841"/>
      <c r="D281" s="842"/>
      <c r="E281" s="845"/>
      <c r="F281" s="843">
        <f t="shared" si="0"/>
        <v>0</v>
      </c>
      <c r="G281" s="837"/>
      <c r="H281" s="837"/>
      <c r="I281" s="837"/>
      <c r="J281" s="837"/>
      <c r="K281" s="837"/>
      <c r="L281" s="837"/>
    </row>
    <row r="282" spans="1:12" s="874" customFormat="1" ht="89.25">
      <c r="A282" s="844" t="s">
        <v>229</v>
      </c>
      <c r="B282" s="1278" t="s">
        <v>2680</v>
      </c>
      <c r="C282" s="841"/>
      <c r="D282" s="842"/>
      <c r="E282" s="845"/>
      <c r="F282" s="843">
        <f t="shared" si="0"/>
        <v>0</v>
      </c>
      <c r="G282" s="837"/>
      <c r="H282" s="837"/>
      <c r="I282" s="837"/>
      <c r="J282" s="837"/>
      <c r="K282" s="837"/>
      <c r="L282" s="837"/>
    </row>
    <row r="283" spans="1:12" s="874" customFormat="1" ht="76.5">
      <c r="A283" s="844"/>
      <c r="B283" s="1278" t="s">
        <v>225</v>
      </c>
      <c r="C283" s="841"/>
      <c r="D283" s="842"/>
      <c r="E283" s="845"/>
      <c r="F283" s="843">
        <f t="shared" si="0"/>
        <v>0</v>
      </c>
      <c r="G283" s="837"/>
      <c r="H283" s="837"/>
      <c r="I283" s="837"/>
      <c r="J283" s="837"/>
      <c r="K283" s="837"/>
      <c r="L283" s="837"/>
    </row>
    <row r="284" spans="1:12" s="874" customFormat="1" ht="76.5">
      <c r="A284" s="844"/>
      <c r="B284" s="1278" t="s">
        <v>227</v>
      </c>
      <c r="C284" s="841"/>
      <c r="D284" s="842"/>
      <c r="E284" s="845"/>
      <c r="F284" s="843">
        <f t="shared" si="0"/>
        <v>0</v>
      </c>
      <c r="G284" s="837"/>
      <c r="H284" s="837"/>
      <c r="I284" s="837"/>
      <c r="J284" s="837"/>
      <c r="K284" s="837"/>
      <c r="L284" s="837"/>
    </row>
    <row r="285" spans="1:12" s="874" customFormat="1">
      <c r="A285" s="844"/>
      <c r="B285" s="1278" t="s">
        <v>216</v>
      </c>
      <c r="C285" s="841" t="s">
        <v>213</v>
      </c>
      <c r="D285" s="842">
        <v>38.5</v>
      </c>
      <c r="E285" s="845"/>
      <c r="F285" s="843">
        <f t="shared" si="0"/>
        <v>0</v>
      </c>
      <c r="G285" s="837"/>
      <c r="H285" s="837"/>
      <c r="I285" s="837"/>
      <c r="J285" s="837"/>
      <c r="K285" s="837"/>
      <c r="L285" s="837"/>
    </row>
    <row r="286" spans="1:12" s="874" customFormat="1">
      <c r="A286" s="844"/>
      <c r="B286" s="1278" t="s">
        <v>238</v>
      </c>
      <c r="C286" s="841" t="s">
        <v>228</v>
      </c>
      <c r="D286" s="842">
        <v>1779.62</v>
      </c>
      <c r="E286" s="845"/>
      <c r="F286" s="843">
        <f t="shared" si="0"/>
        <v>0</v>
      </c>
      <c r="G286" s="837"/>
      <c r="H286" s="837"/>
      <c r="I286" s="837"/>
      <c r="J286" s="837"/>
      <c r="K286" s="837"/>
      <c r="L286" s="837"/>
    </row>
    <row r="287" spans="1:12" s="874" customFormat="1">
      <c r="A287" s="844"/>
      <c r="B287" s="1278" t="s">
        <v>239</v>
      </c>
      <c r="C287" s="841" t="s">
        <v>228</v>
      </c>
      <c r="D287" s="842">
        <v>1221.3699999999999</v>
      </c>
      <c r="E287" s="845"/>
      <c r="F287" s="843">
        <f t="shared" si="0"/>
        <v>0</v>
      </c>
      <c r="G287" s="837"/>
      <c r="H287" s="837"/>
      <c r="I287" s="837"/>
      <c r="J287" s="837"/>
      <c r="K287" s="837"/>
      <c r="L287" s="837"/>
    </row>
    <row r="288" spans="1:12" s="874" customFormat="1">
      <c r="A288" s="844"/>
      <c r="B288" s="1278" t="s">
        <v>217</v>
      </c>
      <c r="C288" s="841" t="s">
        <v>218</v>
      </c>
      <c r="D288" s="842">
        <v>291</v>
      </c>
      <c r="E288" s="845"/>
      <c r="F288" s="843">
        <f t="shared" si="0"/>
        <v>0</v>
      </c>
      <c r="G288" s="837"/>
      <c r="H288" s="837"/>
      <c r="I288" s="837"/>
      <c r="J288" s="837"/>
      <c r="K288" s="837"/>
      <c r="L288" s="837"/>
    </row>
    <row r="289" spans="1:12" s="874" customFormat="1">
      <c r="A289" s="844"/>
      <c r="B289" s="1278"/>
      <c r="C289" s="841"/>
      <c r="D289" s="842"/>
      <c r="E289" s="845"/>
      <c r="F289" s="843">
        <f t="shared" si="0"/>
        <v>0</v>
      </c>
      <c r="G289" s="837"/>
      <c r="H289" s="837"/>
      <c r="I289" s="837"/>
      <c r="J289" s="837"/>
      <c r="K289" s="837"/>
      <c r="L289" s="837"/>
    </row>
    <row r="290" spans="1:12" ht="25.5">
      <c r="A290" s="844" t="s">
        <v>231</v>
      </c>
      <c r="B290" s="1278" t="s">
        <v>232</v>
      </c>
      <c r="C290" s="841" t="s">
        <v>1871</v>
      </c>
      <c r="D290" s="842">
        <v>1</v>
      </c>
      <c r="E290" s="845"/>
      <c r="F290" s="843">
        <f t="shared" si="0"/>
        <v>0</v>
      </c>
    </row>
    <row r="291" spans="1:12">
      <c r="E291" s="845"/>
      <c r="F291" s="843">
        <f t="shared" si="0"/>
        <v>0</v>
      </c>
    </row>
    <row r="292" spans="1:12" ht="89.25">
      <c r="A292" s="844" t="s">
        <v>234</v>
      </c>
      <c r="B292" s="1278" t="s">
        <v>2506</v>
      </c>
      <c r="E292" s="845"/>
      <c r="F292" s="843">
        <f t="shared" si="0"/>
        <v>0</v>
      </c>
    </row>
    <row r="293" spans="1:12" ht="76.5">
      <c r="B293" s="1278" t="s">
        <v>235</v>
      </c>
      <c r="E293" s="845"/>
      <c r="F293" s="843">
        <f t="shared" si="0"/>
        <v>0</v>
      </c>
    </row>
    <row r="294" spans="1:12" ht="66" customHeight="1">
      <c r="B294" s="1278" t="s">
        <v>236</v>
      </c>
      <c r="E294" s="845"/>
      <c r="F294" s="843">
        <f t="shared" si="0"/>
        <v>0</v>
      </c>
    </row>
    <row r="295" spans="1:12">
      <c r="B295" s="1278" t="s">
        <v>237</v>
      </c>
      <c r="C295" s="841" t="s">
        <v>213</v>
      </c>
      <c r="D295" s="842">
        <v>115</v>
      </c>
      <c r="E295" s="126"/>
      <c r="F295" s="843">
        <f t="shared" si="0"/>
        <v>0</v>
      </c>
    </row>
    <row r="296" spans="1:12">
      <c r="B296" s="1278" t="s">
        <v>238</v>
      </c>
      <c r="C296" s="841" t="s">
        <v>228</v>
      </c>
      <c r="D296" s="842">
        <v>218.49</v>
      </c>
      <c r="E296" s="126"/>
      <c r="F296" s="843">
        <f t="shared" si="0"/>
        <v>0</v>
      </c>
    </row>
    <row r="297" spans="1:12">
      <c r="B297" s="1278" t="s">
        <v>239</v>
      </c>
      <c r="C297" s="841" t="s">
        <v>228</v>
      </c>
      <c r="D297" s="842">
        <v>7982.93</v>
      </c>
      <c r="E297" s="126"/>
      <c r="F297" s="843">
        <f t="shared" si="0"/>
        <v>0</v>
      </c>
    </row>
    <row r="298" spans="1:12">
      <c r="E298" s="845"/>
      <c r="F298" s="843">
        <f t="shared" si="0"/>
        <v>0</v>
      </c>
    </row>
    <row r="299" spans="1:12" ht="267.75">
      <c r="A299" s="844" t="s">
        <v>240</v>
      </c>
      <c r="B299" s="131" t="s">
        <v>2968</v>
      </c>
      <c r="E299" s="845"/>
      <c r="F299" s="843">
        <f t="shared" si="0"/>
        <v>0</v>
      </c>
    </row>
    <row r="300" spans="1:12" ht="25.5">
      <c r="B300" s="875" t="s">
        <v>241</v>
      </c>
      <c r="E300" s="845"/>
      <c r="F300" s="843">
        <f t="shared" si="0"/>
        <v>0</v>
      </c>
    </row>
    <row r="301" spans="1:12" ht="25.5">
      <c r="B301" s="131" t="s">
        <v>242</v>
      </c>
      <c r="E301" s="845"/>
      <c r="F301" s="843">
        <f t="shared" si="0"/>
        <v>0</v>
      </c>
    </row>
    <row r="302" spans="1:12">
      <c r="B302" s="132" t="s">
        <v>243</v>
      </c>
      <c r="C302" s="841" t="s">
        <v>218</v>
      </c>
      <c r="D302" s="842">
        <v>54</v>
      </c>
      <c r="E302" s="126"/>
      <c r="F302" s="843">
        <f t="shared" si="0"/>
        <v>0</v>
      </c>
    </row>
    <row r="303" spans="1:12">
      <c r="E303" s="845"/>
      <c r="F303" s="843">
        <f t="shared" si="0"/>
        <v>0</v>
      </c>
    </row>
    <row r="304" spans="1:12" ht="51">
      <c r="A304" s="844" t="s">
        <v>244</v>
      </c>
      <c r="B304" s="1278" t="s">
        <v>245</v>
      </c>
      <c r="E304" s="845"/>
      <c r="F304" s="843">
        <f t="shared" si="0"/>
        <v>0</v>
      </c>
    </row>
    <row r="305" spans="1:6" ht="102">
      <c r="B305" s="1278" t="s">
        <v>246</v>
      </c>
      <c r="E305" s="845"/>
      <c r="F305" s="843">
        <f t="shared" si="0"/>
        <v>0</v>
      </c>
    </row>
    <row r="306" spans="1:6">
      <c r="B306" s="1278" t="s">
        <v>237</v>
      </c>
      <c r="C306" s="841" t="s">
        <v>213</v>
      </c>
      <c r="D306" s="842">
        <v>184.3</v>
      </c>
      <c r="E306" s="126"/>
      <c r="F306" s="843">
        <f t="shared" si="0"/>
        <v>0</v>
      </c>
    </row>
    <row r="307" spans="1:6">
      <c r="B307" s="1278" t="s">
        <v>217</v>
      </c>
      <c r="C307" s="841" t="s">
        <v>218</v>
      </c>
      <c r="D307" s="842">
        <v>1260</v>
      </c>
      <c r="E307" s="126"/>
      <c r="F307" s="843">
        <f t="shared" si="0"/>
        <v>0</v>
      </c>
    </row>
    <row r="308" spans="1:6">
      <c r="E308" s="845"/>
      <c r="F308" s="843">
        <f t="shared" si="0"/>
        <v>0</v>
      </c>
    </row>
    <row r="309" spans="1:6" ht="51">
      <c r="A309" s="844" t="s">
        <v>247</v>
      </c>
      <c r="B309" s="1278" t="s">
        <v>2507</v>
      </c>
      <c r="E309" s="845"/>
      <c r="F309" s="843">
        <f t="shared" si="0"/>
        <v>0</v>
      </c>
    </row>
    <row r="310" spans="1:6" ht="102">
      <c r="B310" s="1278" t="s">
        <v>246</v>
      </c>
      <c r="E310" s="845"/>
      <c r="F310" s="843">
        <f t="shared" si="0"/>
        <v>0</v>
      </c>
    </row>
    <row r="311" spans="1:6" ht="89.25">
      <c r="B311" s="1278" t="s">
        <v>2508</v>
      </c>
      <c r="E311" s="845"/>
      <c r="F311" s="843">
        <f t="shared" si="0"/>
        <v>0</v>
      </c>
    </row>
    <row r="312" spans="1:6">
      <c r="B312" s="1278" t="s">
        <v>237</v>
      </c>
      <c r="C312" s="841" t="s">
        <v>213</v>
      </c>
      <c r="D312" s="842">
        <v>138.5</v>
      </c>
      <c r="E312" s="845"/>
      <c r="F312" s="843">
        <f t="shared" si="0"/>
        <v>0</v>
      </c>
    </row>
    <row r="313" spans="1:6">
      <c r="B313" s="1278" t="s">
        <v>238</v>
      </c>
      <c r="C313" s="841" t="s">
        <v>228</v>
      </c>
      <c r="D313" s="842">
        <v>12237.3</v>
      </c>
      <c r="E313" s="845"/>
      <c r="F313" s="843">
        <f t="shared" si="0"/>
        <v>0</v>
      </c>
    </row>
    <row r="314" spans="1:6">
      <c r="B314" s="1278" t="s">
        <v>239</v>
      </c>
      <c r="C314" s="841" t="s">
        <v>228</v>
      </c>
      <c r="D314" s="842">
        <v>18628.37</v>
      </c>
      <c r="E314" s="845"/>
      <c r="F314" s="843">
        <f t="shared" si="0"/>
        <v>0</v>
      </c>
    </row>
    <row r="315" spans="1:6">
      <c r="B315" s="1278" t="s">
        <v>217</v>
      </c>
      <c r="C315" s="841" t="s">
        <v>218</v>
      </c>
      <c r="D315" s="842">
        <v>1074</v>
      </c>
      <c r="E315" s="845"/>
      <c r="F315" s="843">
        <f t="shared" si="0"/>
        <v>0</v>
      </c>
    </row>
    <row r="316" spans="1:6" ht="8.25" customHeight="1">
      <c r="E316" s="845"/>
      <c r="F316" s="843">
        <f t="shared" si="0"/>
        <v>0</v>
      </c>
    </row>
    <row r="317" spans="1:6" ht="51">
      <c r="A317" s="844" t="s">
        <v>248</v>
      </c>
      <c r="B317" s="1278" t="s">
        <v>249</v>
      </c>
      <c r="E317" s="845"/>
      <c r="F317" s="843">
        <f t="shared" si="0"/>
        <v>0</v>
      </c>
    </row>
    <row r="318" spans="1:6" ht="102">
      <c r="B318" s="1278" t="s">
        <v>246</v>
      </c>
      <c r="E318" s="845"/>
      <c r="F318" s="843">
        <f t="shared" si="0"/>
        <v>0</v>
      </c>
    </row>
    <row r="319" spans="1:6">
      <c r="B319" s="1278" t="s">
        <v>237</v>
      </c>
      <c r="C319" s="841" t="s">
        <v>213</v>
      </c>
      <c r="D319" s="842">
        <v>10.1</v>
      </c>
      <c r="E319" s="126"/>
      <c r="F319" s="843">
        <f t="shared" si="0"/>
        <v>0</v>
      </c>
    </row>
    <row r="320" spans="1:6">
      <c r="B320" s="1278" t="s">
        <v>217</v>
      </c>
      <c r="C320" s="841" t="s">
        <v>218</v>
      </c>
      <c r="D320" s="842">
        <v>110.5</v>
      </c>
      <c r="E320" s="126"/>
      <c r="F320" s="843">
        <f t="shared" ref="F320:F383" si="1">D320*E320</f>
        <v>0</v>
      </c>
    </row>
    <row r="321" spans="1:6" ht="17.45" customHeight="1">
      <c r="E321" s="845"/>
      <c r="F321" s="843">
        <f t="shared" si="1"/>
        <v>0</v>
      </c>
    </row>
    <row r="322" spans="1:6" ht="63.75">
      <c r="A322" s="844" t="s">
        <v>250</v>
      </c>
      <c r="B322" s="131" t="s">
        <v>251</v>
      </c>
      <c r="E322" s="845"/>
      <c r="F322" s="843">
        <f t="shared" si="1"/>
        <v>0</v>
      </c>
    </row>
    <row r="323" spans="1:6" ht="89.25">
      <c r="B323" s="1278" t="s">
        <v>252</v>
      </c>
      <c r="E323" s="845"/>
      <c r="F323" s="843">
        <f t="shared" si="1"/>
        <v>0</v>
      </c>
    </row>
    <row r="324" spans="1:6">
      <c r="B324" s="131" t="s">
        <v>237</v>
      </c>
      <c r="C324" s="841" t="s">
        <v>213</v>
      </c>
      <c r="D324" s="842">
        <v>11.6</v>
      </c>
      <c r="E324" s="126"/>
      <c r="F324" s="843">
        <f t="shared" si="1"/>
        <v>0</v>
      </c>
    </row>
    <row r="325" spans="1:6">
      <c r="B325" s="1278" t="s">
        <v>217</v>
      </c>
      <c r="C325" s="841" t="s">
        <v>218</v>
      </c>
      <c r="D325" s="842">
        <v>134.80000000000001</v>
      </c>
      <c r="E325" s="126"/>
      <c r="F325" s="843">
        <f t="shared" si="1"/>
        <v>0</v>
      </c>
    </row>
    <row r="326" spans="1:6">
      <c r="E326" s="845"/>
      <c r="F326" s="843">
        <f t="shared" si="1"/>
        <v>0</v>
      </c>
    </row>
    <row r="327" spans="1:6" ht="63.75">
      <c r="A327" s="844" t="s">
        <v>253</v>
      </c>
      <c r="B327" s="131" t="s">
        <v>2509</v>
      </c>
      <c r="E327" s="845"/>
      <c r="F327" s="843">
        <f t="shared" si="1"/>
        <v>0</v>
      </c>
    </row>
    <row r="328" spans="1:6" ht="89.25">
      <c r="B328" s="1278" t="s">
        <v>254</v>
      </c>
      <c r="E328" s="845"/>
      <c r="F328" s="843">
        <f t="shared" si="1"/>
        <v>0</v>
      </c>
    </row>
    <row r="329" spans="1:6">
      <c r="B329" s="131" t="s">
        <v>237</v>
      </c>
      <c r="C329" s="841" t="s">
        <v>213</v>
      </c>
      <c r="D329" s="842">
        <v>32.4</v>
      </c>
      <c r="E329" s="126"/>
      <c r="F329" s="843">
        <f t="shared" si="1"/>
        <v>0</v>
      </c>
    </row>
    <row r="330" spans="1:6">
      <c r="B330" s="1278" t="s">
        <v>217</v>
      </c>
      <c r="C330" s="841" t="s">
        <v>218</v>
      </c>
      <c r="D330" s="842">
        <v>233.3</v>
      </c>
      <c r="E330" s="126"/>
      <c r="F330" s="843">
        <f t="shared" si="1"/>
        <v>0</v>
      </c>
    </row>
    <row r="331" spans="1:6">
      <c r="E331" s="845"/>
      <c r="F331" s="843">
        <f t="shared" si="1"/>
        <v>0</v>
      </c>
    </row>
    <row r="332" spans="1:6" ht="63.75">
      <c r="A332" s="844" t="s">
        <v>255</v>
      </c>
      <c r="B332" s="1278" t="s">
        <v>2510</v>
      </c>
      <c r="E332" s="876"/>
      <c r="F332" s="843">
        <f t="shared" si="1"/>
        <v>0</v>
      </c>
    </row>
    <row r="333" spans="1:6" ht="76.5">
      <c r="B333" s="1278" t="s">
        <v>256</v>
      </c>
      <c r="E333" s="845"/>
      <c r="F333" s="843">
        <f t="shared" si="1"/>
        <v>0</v>
      </c>
    </row>
    <row r="334" spans="1:6">
      <c r="B334" s="1278" t="s">
        <v>238</v>
      </c>
      <c r="C334" s="841" t="s">
        <v>228</v>
      </c>
      <c r="D334" s="842">
        <v>42982.75</v>
      </c>
      <c r="E334" s="126"/>
      <c r="F334" s="843">
        <f t="shared" si="1"/>
        <v>0</v>
      </c>
    </row>
    <row r="335" spans="1:6">
      <c r="E335" s="845"/>
      <c r="F335" s="843">
        <f t="shared" si="1"/>
        <v>0</v>
      </c>
    </row>
    <row r="336" spans="1:6" ht="63.75">
      <c r="A336" s="844" t="s">
        <v>257</v>
      </c>
      <c r="B336" s="131" t="s">
        <v>2511</v>
      </c>
      <c r="E336" s="845"/>
      <c r="F336" s="843">
        <f t="shared" si="1"/>
        <v>0</v>
      </c>
    </row>
    <row r="337" spans="1:6" ht="89.25">
      <c r="B337" s="1278" t="s">
        <v>258</v>
      </c>
      <c r="E337" s="845"/>
      <c r="F337" s="843">
        <f t="shared" si="1"/>
        <v>0</v>
      </c>
    </row>
    <row r="338" spans="1:6" ht="76.5">
      <c r="B338" s="1278" t="s">
        <v>256</v>
      </c>
      <c r="E338" s="845"/>
      <c r="F338" s="843">
        <f t="shared" si="1"/>
        <v>0</v>
      </c>
    </row>
    <row r="339" spans="1:6">
      <c r="B339" s="131" t="s">
        <v>237</v>
      </c>
      <c r="C339" s="841" t="s">
        <v>213</v>
      </c>
      <c r="D339" s="842">
        <v>2.6</v>
      </c>
      <c r="E339" s="845"/>
      <c r="F339" s="843">
        <f t="shared" si="1"/>
        <v>0</v>
      </c>
    </row>
    <row r="340" spans="1:6" ht="38.25">
      <c r="B340" s="131" t="s">
        <v>2512</v>
      </c>
      <c r="E340" s="845"/>
      <c r="F340" s="843">
        <f t="shared" si="1"/>
        <v>0</v>
      </c>
    </row>
    <row r="341" spans="1:6">
      <c r="B341" s="1278" t="s">
        <v>217</v>
      </c>
      <c r="C341" s="841" t="s">
        <v>218</v>
      </c>
      <c r="D341" s="842">
        <v>21</v>
      </c>
      <c r="E341" s="845"/>
      <c r="F341" s="843">
        <f t="shared" si="1"/>
        <v>0</v>
      </c>
    </row>
    <row r="342" spans="1:6">
      <c r="E342" s="845"/>
      <c r="F342" s="843">
        <f t="shared" si="1"/>
        <v>0</v>
      </c>
    </row>
    <row r="343" spans="1:6" ht="63.75">
      <c r="A343" s="844" t="s">
        <v>260</v>
      </c>
      <c r="B343" s="1278" t="s">
        <v>261</v>
      </c>
      <c r="E343" s="877"/>
      <c r="F343" s="843">
        <f t="shared" si="1"/>
        <v>0</v>
      </c>
    </row>
    <row r="344" spans="1:6" ht="89.25">
      <c r="B344" s="1278" t="s">
        <v>262</v>
      </c>
      <c r="E344" s="877"/>
      <c r="F344" s="843">
        <f t="shared" si="1"/>
        <v>0</v>
      </c>
    </row>
    <row r="345" spans="1:6" ht="63.75">
      <c r="B345" s="1278" t="s">
        <v>236</v>
      </c>
      <c r="E345" s="845"/>
      <c r="F345" s="843">
        <f t="shared" si="1"/>
        <v>0</v>
      </c>
    </row>
    <row r="346" spans="1:6">
      <c r="B346" s="1278" t="s">
        <v>221</v>
      </c>
      <c r="E346" s="845"/>
      <c r="F346" s="843">
        <f t="shared" si="1"/>
        <v>0</v>
      </c>
    </row>
    <row r="347" spans="1:6">
      <c r="B347" s="1278" t="s">
        <v>237</v>
      </c>
      <c r="C347" s="841" t="s">
        <v>213</v>
      </c>
      <c r="D347" s="842">
        <v>16</v>
      </c>
      <c r="E347" s="845"/>
      <c r="F347" s="843">
        <f t="shared" si="1"/>
        <v>0</v>
      </c>
    </row>
    <row r="348" spans="1:6">
      <c r="B348" s="1278" t="s">
        <v>230</v>
      </c>
      <c r="C348" s="841" t="s">
        <v>228</v>
      </c>
      <c r="D348" s="842">
        <v>2491.5</v>
      </c>
      <c r="E348" s="845"/>
      <c r="F348" s="843">
        <f t="shared" si="1"/>
        <v>0</v>
      </c>
    </row>
    <row r="349" spans="1:6">
      <c r="B349" s="1278" t="s">
        <v>217</v>
      </c>
      <c r="C349" s="841" t="s">
        <v>218</v>
      </c>
      <c r="D349" s="842">
        <v>95.1</v>
      </c>
      <c r="E349" s="845"/>
      <c r="F349" s="843">
        <f t="shared" si="1"/>
        <v>0</v>
      </c>
    </row>
    <row r="350" spans="1:6">
      <c r="E350" s="845"/>
      <c r="F350" s="843">
        <f t="shared" si="1"/>
        <v>0</v>
      </c>
    </row>
    <row r="351" spans="1:6" ht="51">
      <c r="A351" s="844" t="s">
        <v>263</v>
      </c>
      <c r="B351" s="1278" t="s">
        <v>264</v>
      </c>
      <c r="E351" s="845"/>
      <c r="F351" s="843">
        <f t="shared" si="1"/>
        <v>0</v>
      </c>
    </row>
    <row r="352" spans="1:6" ht="76.5">
      <c r="B352" s="1278" t="s">
        <v>235</v>
      </c>
      <c r="E352" s="845"/>
      <c r="F352" s="843">
        <f t="shared" si="1"/>
        <v>0</v>
      </c>
    </row>
    <row r="353" spans="1:6" ht="63.75">
      <c r="B353" s="1278" t="s">
        <v>236</v>
      </c>
      <c r="E353" s="845"/>
      <c r="F353" s="843">
        <f t="shared" si="1"/>
        <v>0</v>
      </c>
    </row>
    <row r="354" spans="1:6">
      <c r="B354" s="1278" t="s">
        <v>221</v>
      </c>
      <c r="E354" s="845"/>
      <c r="F354" s="843">
        <f t="shared" si="1"/>
        <v>0</v>
      </c>
    </row>
    <row r="355" spans="1:6">
      <c r="B355" s="1278" t="s">
        <v>237</v>
      </c>
      <c r="C355" s="841" t="s">
        <v>213</v>
      </c>
      <c r="D355" s="842">
        <v>7.4</v>
      </c>
      <c r="E355" s="845"/>
      <c r="F355" s="843">
        <f t="shared" si="1"/>
        <v>0</v>
      </c>
    </row>
    <row r="356" spans="1:6" ht="51">
      <c r="B356" s="131" t="s">
        <v>2513</v>
      </c>
      <c r="E356" s="845"/>
      <c r="F356" s="843">
        <f t="shared" si="1"/>
        <v>0</v>
      </c>
    </row>
    <row r="357" spans="1:6">
      <c r="B357" s="1278" t="s">
        <v>265</v>
      </c>
      <c r="C357" s="841" t="s">
        <v>218</v>
      </c>
      <c r="D357" s="842">
        <v>5</v>
      </c>
      <c r="E357" s="845"/>
      <c r="F357" s="843">
        <f t="shared" si="1"/>
        <v>0</v>
      </c>
    </row>
    <row r="358" spans="1:6">
      <c r="E358" s="845"/>
      <c r="F358" s="843">
        <f t="shared" si="1"/>
        <v>0</v>
      </c>
    </row>
    <row r="359" spans="1:6" ht="51">
      <c r="A359" s="844" t="s">
        <v>266</v>
      </c>
      <c r="B359" s="1278" t="s">
        <v>267</v>
      </c>
      <c r="E359" s="845"/>
      <c r="F359" s="843">
        <f t="shared" si="1"/>
        <v>0</v>
      </c>
    </row>
    <row r="360" spans="1:6" ht="76.5">
      <c r="B360" s="1278" t="s">
        <v>235</v>
      </c>
      <c r="E360" s="845"/>
      <c r="F360" s="843">
        <f t="shared" si="1"/>
        <v>0</v>
      </c>
    </row>
    <row r="361" spans="1:6" ht="63.75">
      <c r="B361" s="1278" t="s">
        <v>236</v>
      </c>
      <c r="E361" s="845"/>
      <c r="F361" s="843">
        <f t="shared" si="1"/>
        <v>0</v>
      </c>
    </row>
    <row r="362" spans="1:6">
      <c r="B362" s="1278" t="s">
        <v>221</v>
      </c>
      <c r="E362" s="845"/>
      <c r="F362" s="843">
        <f t="shared" si="1"/>
        <v>0</v>
      </c>
    </row>
    <row r="363" spans="1:6">
      <c r="B363" s="1278" t="s">
        <v>237</v>
      </c>
      <c r="C363" s="841" t="s">
        <v>213</v>
      </c>
      <c r="D363" s="842">
        <v>0.7</v>
      </c>
      <c r="E363" s="845"/>
      <c r="F363" s="843">
        <f t="shared" si="1"/>
        <v>0</v>
      </c>
    </row>
    <row r="364" spans="1:6" ht="51">
      <c r="B364" s="131" t="s">
        <v>2514</v>
      </c>
      <c r="E364" s="845"/>
    </row>
    <row r="365" spans="1:6">
      <c r="B365" s="1278" t="s">
        <v>265</v>
      </c>
      <c r="C365" s="841" t="s">
        <v>218</v>
      </c>
      <c r="D365" s="842">
        <v>1.4</v>
      </c>
      <c r="E365" s="845"/>
      <c r="F365" s="843">
        <f t="shared" si="1"/>
        <v>0</v>
      </c>
    </row>
    <row r="366" spans="1:6">
      <c r="E366" s="845"/>
      <c r="F366" s="843">
        <f t="shared" si="1"/>
        <v>0</v>
      </c>
    </row>
    <row r="367" spans="1:6" ht="51">
      <c r="A367" s="844" t="s">
        <v>268</v>
      </c>
      <c r="B367" s="131" t="s">
        <v>269</v>
      </c>
      <c r="E367" s="845"/>
      <c r="F367" s="843">
        <f t="shared" si="1"/>
        <v>0</v>
      </c>
    </row>
    <row r="368" spans="1:6">
      <c r="B368" s="131" t="s">
        <v>237</v>
      </c>
      <c r="C368" s="841" t="s">
        <v>213</v>
      </c>
      <c r="D368" s="842">
        <v>106.4</v>
      </c>
      <c r="E368" s="845"/>
      <c r="F368" s="843">
        <f t="shared" si="1"/>
        <v>0</v>
      </c>
    </row>
    <row r="369" spans="1:6">
      <c r="B369" s="131"/>
      <c r="E369" s="845"/>
      <c r="F369" s="843">
        <f t="shared" si="1"/>
        <v>0</v>
      </c>
    </row>
    <row r="370" spans="1:6">
      <c r="B370" s="131"/>
      <c r="E370" s="845"/>
      <c r="F370" s="843">
        <f t="shared" si="1"/>
        <v>0</v>
      </c>
    </row>
    <row r="371" spans="1:6">
      <c r="A371" s="868"/>
      <c r="B371" s="134" t="s">
        <v>270</v>
      </c>
      <c r="C371" s="870"/>
      <c r="D371" s="871"/>
      <c r="E371" s="872"/>
      <c r="F371" s="872">
        <f t="shared" si="1"/>
        <v>0</v>
      </c>
    </row>
    <row r="372" spans="1:6">
      <c r="B372" s="131"/>
      <c r="E372" s="845"/>
      <c r="F372" s="843">
        <f t="shared" si="1"/>
        <v>0</v>
      </c>
    </row>
    <row r="373" spans="1:6" ht="38.25">
      <c r="A373" s="844" t="s">
        <v>271</v>
      </c>
      <c r="B373" s="131" t="s">
        <v>212</v>
      </c>
      <c r="C373" s="841" t="s">
        <v>213</v>
      </c>
      <c r="D373" s="842">
        <v>14.8</v>
      </c>
      <c r="E373" s="845"/>
      <c r="F373" s="843">
        <f t="shared" si="1"/>
        <v>0</v>
      </c>
    </row>
    <row r="374" spans="1:6">
      <c r="B374" s="131"/>
      <c r="E374" s="845"/>
      <c r="F374" s="843">
        <f t="shared" si="1"/>
        <v>0</v>
      </c>
    </row>
    <row r="375" spans="1:6" ht="89.25">
      <c r="A375" s="844" t="s">
        <v>272</v>
      </c>
      <c r="B375" s="1278" t="s">
        <v>273</v>
      </c>
      <c r="E375" s="845"/>
      <c r="F375" s="843">
        <f t="shared" si="1"/>
        <v>0</v>
      </c>
    </row>
    <row r="376" spans="1:6" ht="76.5">
      <c r="B376" s="1278" t="s">
        <v>274</v>
      </c>
      <c r="E376" s="845"/>
      <c r="F376" s="843">
        <f t="shared" si="1"/>
        <v>0</v>
      </c>
    </row>
    <row r="377" spans="1:6" ht="76.5">
      <c r="B377" s="1278" t="s">
        <v>227</v>
      </c>
      <c r="E377" s="845"/>
      <c r="F377" s="843">
        <f t="shared" si="1"/>
        <v>0</v>
      </c>
    </row>
    <row r="378" spans="1:6">
      <c r="B378" s="1278" t="s">
        <v>216</v>
      </c>
      <c r="C378" s="841" t="s">
        <v>213</v>
      </c>
      <c r="D378" s="842">
        <v>80</v>
      </c>
      <c r="E378" s="845"/>
      <c r="F378" s="843">
        <f t="shared" si="1"/>
        <v>0</v>
      </c>
    </row>
    <row r="379" spans="1:6">
      <c r="B379" s="1278" t="s">
        <v>230</v>
      </c>
      <c r="C379" s="841" t="s">
        <v>228</v>
      </c>
      <c r="D379" s="842">
        <v>11515.2</v>
      </c>
      <c r="E379" s="845"/>
      <c r="F379" s="843">
        <f t="shared" si="1"/>
        <v>0</v>
      </c>
    </row>
    <row r="380" spans="1:6">
      <c r="B380" s="1278" t="s">
        <v>217</v>
      </c>
      <c r="C380" s="841" t="s">
        <v>218</v>
      </c>
      <c r="D380" s="842">
        <v>100</v>
      </c>
      <c r="E380" s="845"/>
      <c r="F380" s="843">
        <f t="shared" si="1"/>
        <v>0</v>
      </c>
    </row>
    <row r="381" spans="1:6">
      <c r="E381" s="845"/>
      <c r="F381" s="843">
        <f t="shared" si="1"/>
        <v>0</v>
      </c>
    </row>
    <row r="382" spans="1:6" ht="102">
      <c r="A382" s="844" t="s">
        <v>275</v>
      </c>
      <c r="B382" s="1278" t="s">
        <v>2515</v>
      </c>
      <c r="E382" s="845"/>
      <c r="F382" s="843">
        <f t="shared" si="1"/>
        <v>0</v>
      </c>
    </row>
    <row r="383" spans="1:6" ht="63.75">
      <c r="B383" s="1278" t="s">
        <v>2516</v>
      </c>
      <c r="E383" s="845"/>
      <c r="F383" s="843">
        <f t="shared" si="1"/>
        <v>0</v>
      </c>
    </row>
    <row r="384" spans="1:6">
      <c r="B384" s="1278" t="s">
        <v>216</v>
      </c>
      <c r="C384" s="841" t="s">
        <v>213</v>
      </c>
      <c r="D384" s="842">
        <v>39</v>
      </c>
      <c r="E384" s="845"/>
      <c r="F384" s="843">
        <f t="shared" ref="F384:F451" si="2">D384*E384</f>
        <v>0</v>
      </c>
    </row>
    <row r="385" spans="1:6">
      <c r="B385" s="1278" t="s">
        <v>217</v>
      </c>
      <c r="C385" s="841" t="s">
        <v>218</v>
      </c>
      <c r="D385" s="842">
        <v>252.5</v>
      </c>
      <c r="E385" s="845"/>
      <c r="F385" s="843">
        <f t="shared" si="2"/>
        <v>0</v>
      </c>
    </row>
    <row r="386" spans="1:6">
      <c r="E386" s="845"/>
      <c r="F386" s="843">
        <f t="shared" si="2"/>
        <v>0</v>
      </c>
    </row>
    <row r="387" spans="1:6" ht="25.5">
      <c r="A387" s="844" t="s">
        <v>276</v>
      </c>
      <c r="B387" s="1278" t="s">
        <v>232</v>
      </c>
      <c r="C387" s="841" t="s">
        <v>1871</v>
      </c>
      <c r="D387" s="842">
        <v>1</v>
      </c>
      <c r="E387" s="845"/>
      <c r="F387" s="843">
        <f t="shared" si="2"/>
        <v>0</v>
      </c>
    </row>
    <row r="388" spans="1:6">
      <c r="B388" s="131"/>
      <c r="E388" s="845"/>
      <c r="F388" s="843">
        <f t="shared" si="2"/>
        <v>0</v>
      </c>
    </row>
    <row r="389" spans="1:6" ht="51">
      <c r="A389" s="844" t="s">
        <v>277</v>
      </c>
      <c r="B389" s="1278" t="s">
        <v>2517</v>
      </c>
      <c r="E389" s="845"/>
      <c r="F389" s="843">
        <f t="shared" si="2"/>
        <v>0</v>
      </c>
    </row>
    <row r="390" spans="1:6" ht="76.5">
      <c r="B390" s="1278" t="s">
        <v>235</v>
      </c>
      <c r="E390" s="845"/>
      <c r="F390" s="843">
        <f t="shared" si="2"/>
        <v>0</v>
      </c>
    </row>
    <row r="391" spans="1:6">
      <c r="B391" s="1278" t="s">
        <v>221</v>
      </c>
      <c r="E391" s="845"/>
      <c r="F391" s="843">
        <f t="shared" si="2"/>
        <v>0</v>
      </c>
    </row>
    <row r="392" spans="1:6">
      <c r="B392" s="1278" t="s">
        <v>237</v>
      </c>
      <c r="C392" s="841" t="s">
        <v>213</v>
      </c>
      <c r="D392" s="842">
        <v>41.4</v>
      </c>
      <c r="E392" s="126"/>
      <c r="F392" s="843">
        <f t="shared" si="2"/>
        <v>0</v>
      </c>
    </row>
    <row r="393" spans="1:6">
      <c r="B393" s="1278" t="s">
        <v>265</v>
      </c>
      <c r="C393" s="841" t="s">
        <v>218</v>
      </c>
      <c r="D393" s="842">
        <v>11.5</v>
      </c>
      <c r="E393" s="845"/>
      <c r="F393" s="843">
        <f t="shared" si="2"/>
        <v>0</v>
      </c>
    </row>
    <row r="394" spans="1:6">
      <c r="E394" s="845"/>
      <c r="F394" s="843">
        <f t="shared" si="2"/>
        <v>0</v>
      </c>
    </row>
    <row r="395" spans="1:6" ht="25.5">
      <c r="A395" s="844" t="s">
        <v>278</v>
      </c>
      <c r="B395" s="1276" t="s">
        <v>279</v>
      </c>
      <c r="E395" s="845"/>
      <c r="F395" s="843">
        <f t="shared" si="2"/>
        <v>0</v>
      </c>
    </row>
    <row r="396" spans="1:6" ht="63.75">
      <c r="B396" s="1278" t="s">
        <v>236</v>
      </c>
      <c r="E396" s="845"/>
      <c r="F396" s="843">
        <f t="shared" si="2"/>
        <v>0</v>
      </c>
    </row>
    <row r="397" spans="1:6">
      <c r="B397" s="1278" t="s">
        <v>238</v>
      </c>
      <c r="C397" s="841" t="s">
        <v>228</v>
      </c>
      <c r="D397" s="842">
        <v>1787</v>
      </c>
      <c r="E397" s="126"/>
      <c r="F397" s="843">
        <f t="shared" si="2"/>
        <v>0</v>
      </c>
    </row>
    <row r="398" spans="1:6">
      <c r="B398" s="1278" t="s">
        <v>239</v>
      </c>
      <c r="C398" s="841" t="s">
        <v>228</v>
      </c>
      <c r="D398" s="842">
        <v>2645</v>
      </c>
      <c r="E398" s="126"/>
      <c r="F398" s="843">
        <f t="shared" si="2"/>
        <v>0</v>
      </c>
    </row>
    <row r="399" spans="1:6" ht="10.5" customHeight="1">
      <c r="E399" s="845"/>
      <c r="F399" s="843">
        <f t="shared" si="2"/>
        <v>0</v>
      </c>
    </row>
    <row r="400" spans="1:6" ht="51">
      <c r="A400" s="844" t="s">
        <v>280</v>
      </c>
      <c r="B400" s="1278" t="s">
        <v>2518</v>
      </c>
      <c r="E400" s="845"/>
      <c r="F400" s="843">
        <f t="shared" si="2"/>
        <v>0</v>
      </c>
    </row>
    <row r="401" spans="1:6" ht="76.5">
      <c r="B401" s="1278" t="s">
        <v>281</v>
      </c>
      <c r="E401" s="845"/>
      <c r="F401" s="843">
        <f t="shared" si="2"/>
        <v>0</v>
      </c>
    </row>
    <row r="402" spans="1:6" ht="63.75">
      <c r="B402" s="1278" t="s">
        <v>236</v>
      </c>
      <c r="E402" s="845"/>
      <c r="F402" s="843">
        <f t="shared" si="2"/>
        <v>0</v>
      </c>
    </row>
    <row r="403" spans="1:6">
      <c r="B403" s="1278" t="s">
        <v>221</v>
      </c>
      <c r="E403" s="845"/>
      <c r="F403" s="843">
        <f t="shared" si="2"/>
        <v>0</v>
      </c>
    </row>
    <row r="404" spans="1:6">
      <c r="B404" s="1278" t="s">
        <v>237</v>
      </c>
      <c r="C404" s="841" t="s">
        <v>213</v>
      </c>
      <c r="D404" s="842">
        <v>30</v>
      </c>
      <c r="E404" s="126"/>
      <c r="F404" s="843">
        <f t="shared" si="2"/>
        <v>0</v>
      </c>
    </row>
    <row r="405" spans="1:6" ht="25.5">
      <c r="B405" s="1278" t="s">
        <v>2519</v>
      </c>
      <c r="C405" s="841" t="s">
        <v>228</v>
      </c>
      <c r="D405" s="842">
        <v>2468.1799999999998</v>
      </c>
      <c r="E405" s="845"/>
      <c r="F405" s="843">
        <f t="shared" si="2"/>
        <v>0</v>
      </c>
    </row>
    <row r="406" spans="1:6" ht="25.5">
      <c r="B406" s="1278" t="s">
        <v>2520</v>
      </c>
      <c r="C406" s="841" t="s">
        <v>228</v>
      </c>
      <c r="D406" s="842">
        <v>2259.31</v>
      </c>
      <c r="E406" s="845"/>
      <c r="F406" s="843">
        <f t="shared" si="2"/>
        <v>0</v>
      </c>
    </row>
    <row r="407" spans="1:6">
      <c r="B407" s="1278" t="s">
        <v>217</v>
      </c>
      <c r="C407" s="841" t="s">
        <v>218</v>
      </c>
      <c r="D407" s="842">
        <v>141</v>
      </c>
      <c r="E407" s="845"/>
      <c r="F407" s="843">
        <f t="shared" si="2"/>
        <v>0</v>
      </c>
    </row>
    <row r="408" spans="1:6">
      <c r="E408" s="845"/>
      <c r="F408" s="843">
        <f t="shared" si="2"/>
        <v>0</v>
      </c>
    </row>
    <row r="409" spans="1:6" ht="51">
      <c r="A409" s="844" t="s">
        <v>282</v>
      </c>
      <c r="B409" s="1278" t="s">
        <v>2521</v>
      </c>
      <c r="E409" s="845"/>
      <c r="F409" s="843">
        <f t="shared" si="2"/>
        <v>0</v>
      </c>
    </row>
    <row r="410" spans="1:6" ht="76.5">
      <c r="B410" s="1278" t="s">
        <v>281</v>
      </c>
      <c r="E410" s="845"/>
      <c r="F410" s="843">
        <f t="shared" si="2"/>
        <v>0</v>
      </c>
    </row>
    <row r="411" spans="1:6" ht="63.75">
      <c r="B411" s="1278" t="s">
        <v>236</v>
      </c>
      <c r="E411" s="845"/>
      <c r="F411" s="843">
        <f t="shared" si="2"/>
        <v>0</v>
      </c>
    </row>
    <row r="412" spans="1:6">
      <c r="B412" s="1278" t="s">
        <v>221</v>
      </c>
      <c r="E412" s="845"/>
      <c r="F412" s="843">
        <f t="shared" si="2"/>
        <v>0</v>
      </c>
    </row>
    <row r="413" spans="1:6">
      <c r="B413" s="1278" t="s">
        <v>237</v>
      </c>
      <c r="C413" s="841" t="s">
        <v>213</v>
      </c>
      <c r="D413" s="842">
        <v>33</v>
      </c>
      <c r="E413" s="845"/>
      <c r="F413" s="843">
        <f t="shared" si="2"/>
        <v>0</v>
      </c>
    </row>
    <row r="414" spans="1:6" ht="25.5">
      <c r="B414" s="1278" t="s">
        <v>2522</v>
      </c>
      <c r="C414" s="841" t="s">
        <v>228</v>
      </c>
      <c r="D414" s="842">
        <v>2846.37</v>
      </c>
      <c r="E414" s="845"/>
      <c r="F414" s="843">
        <f t="shared" si="2"/>
        <v>0</v>
      </c>
    </row>
    <row r="415" spans="1:6" ht="38.25">
      <c r="B415" s="1278" t="s">
        <v>2523</v>
      </c>
      <c r="C415" s="841" t="s">
        <v>228</v>
      </c>
      <c r="D415" s="842">
        <v>2901.85</v>
      </c>
      <c r="E415" s="845"/>
      <c r="F415" s="843">
        <f t="shared" si="2"/>
        <v>0</v>
      </c>
    </row>
    <row r="416" spans="1:6">
      <c r="B416" s="1278" t="s">
        <v>217</v>
      </c>
      <c r="C416" s="841" t="s">
        <v>218</v>
      </c>
      <c r="D416" s="842">
        <v>162</v>
      </c>
      <c r="E416" s="845"/>
      <c r="F416" s="843">
        <f t="shared" si="2"/>
        <v>0</v>
      </c>
    </row>
    <row r="417" spans="1:6">
      <c r="E417" s="845"/>
      <c r="F417" s="843">
        <f t="shared" si="2"/>
        <v>0</v>
      </c>
    </row>
    <row r="418" spans="1:6" ht="51">
      <c r="A418" s="844" t="s">
        <v>283</v>
      </c>
      <c r="B418" s="1278" t="s">
        <v>284</v>
      </c>
      <c r="E418" s="845"/>
      <c r="F418" s="843">
        <f t="shared" si="2"/>
        <v>0</v>
      </c>
    </row>
    <row r="419" spans="1:6" ht="76.5">
      <c r="B419" s="1278" t="s">
        <v>281</v>
      </c>
      <c r="E419" s="845"/>
      <c r="F419" s="843">
        <f t="shared" si="2"/>
        <v>0</v>
      </c>
    </row>
    <row r="420" spans="1:6" ht="63.75">
      <c r="B420" s="1278" t="s">
        <v>236</v>
      </c>
      <c r="E420" s="845"/>
      <c r="F420" s="843">
        <f t="shared" si="2"/>
        <v>0</v>
      </c>
    </row>
    <row r="421" spans="1:6">
      <c r="B421" s="1278" t="s">
        <v>221</v>
      </c>
      <c r="E421" s="845"/>
      <c r="F421" s="843">
        <f t="shared" si="2"/>
        <v>0</v>
      </c>
    </row>
    <row r="422" spans="1:6">
      <c r="B422" s="1278" t="s">
        <v>237</v>
      </c>
      <c r="C422" s="841" t="s">
        <v>213</v>
      </c>
      <c r="D422" s="842">
        <v>5.2</v>
      </c>
      <c r="E422" s="845"/>
      <c r="F422" s="843">
        <f t="shared" si="2"/>
        <v>0</v>
      </c>
    </row>
    <row r="423" spans="1:6" ht="38.25">
      <c r="B423" s="1278" t="s">
        <v>2524</v>
      </c>
      <c r="E423" s="845"/>
      <c r="F423" s="843">
        <f t="shared" si="2"/>
        <v>0</v>
      </c>
    </row>
    <row r="424" spans="1:6">
      <c r="B424" s="1278" t="s">
        <v>217</v>
      </c>
      <c r="C424" s="841" t="s">
        <v>218</v>
      </c>
      <c r="D424" s="842">
        <v>25</v>
      </c>
      <c r="E424" s="845"/>
      <c r="F424" s="843">
        <f t="shared" si="2"/>
        <v>0</v>
      </c>
    </row>
    <row r="425" spans="1:6">
      <c r="E425" s="845"/>
      <c r="F425" s="843">
        <f t="shared" si="2"/>
        <v>0</v>
      </c>
    </row>
    <row r="426" spans="1:6" ht="51">
      <c r="A426" s="844" t="s">
        <v>285</v>
      </c>
      <c r="B426" s="1278" t="s">
        <v>2525</v>
      </c>
      <c r="E426" s="845"/>
      <c r="F426" s="843">
        <f t="shared" si="2"/>
        <v>0</v>
      </c>
    </row>
    <row r="427" spans="1:6" ht="76.5">
      <c r="B427" s="1278" t="s">
        <v>281</v>
      </c>
      <c r="E427" s="845"/>
      <c r="F427" s="843">
        <f t="shared" si="2"/>
        <v>0</v>
      </c>
    </row>
    <row r="428" spans="1:6" ht="63.75">
      <c r="B428" s="1278" t="s">
        <v>236</v>
      </c>
      <c r="E428" s="845"/>
      <c r="F428" s="843">
        <f t="shared" si="2"/>
        <v>0</v>
      </c>
    </row>
    <row r="429" spans="1:6">
      <c r="B429" s="1278" t="s">
        <v>221</v>
      </c>
      <c r="E429" s="845"/>
      <c r="F429" s="843">
        <f t="shared" si="2"/>
        <v>0</v>
      </c>
    </row>
    <row r="430" spans="1:6">
      <c r="B430" s="1278" t="s">
        <v>237</v>
      </c>
      <c r="C430" s="841" t="s">
        <v>213</v>
      </c>
      <c r="D430" s="842">
        <v>32</v>
      </c>
      <c r="E430" s="845"/>
      <c r="F430" s="843">
        <f t="shared" si="2"/>
        <v>0</v>
      </c>
    </row>
    <row r="431" spans="1:6" ht="25.5">
      <c r="B431" s="1278" t="s">
        <v>2526</v>
      </c>
      <c r="C431" s="841" t="s">
        <v>228</v>
      </c>
      <c r="D431" s="842">
        <v>3618.12</v>
      </c>
      <c r="E431" s="845"/>
      <c r="F431" s="843">
        <f t="shared" si="2"/>
        <v>0</v>
      </c>
    </row>
    <row r="432" spans="1:6" ht="25.5">
      <c r="B432" s="1278" t="s">
        <v>2527</v>
      </c>
      <c r="C432" s="841" t="s">
        <v>228</v>
      </c>
      <c r="D432" s="842">
        <v>2714.55</v>
      </c>
      <c r="E432" s="845"/>
      <c r="F432" s="843">
        <f t="shared" si="2"/>
        <v>0</v>
      </c>
    </row>
    <row r="433" spans="1:6">
      <c r="B433" s="1278" t="s">
        <v>217</v>
      </c>
      <c r="C433" s="841" t="s">
        <v>218</v>
      </c>
      <c r="D433" s="842">
        <v>153</v>
      </c>
      <c r="E433" s="845"/>
      <c r="F433" s="843">
        <f t="shared" si="2"/>
        <v>0</v>
      </c>
    </row>
    <row r="434" spans="1:6">
      <c r="E434" s="845"/>
      <c r="F434" s="843">
        <f t="shared" si="2"/>
        <v>0</v>
      </c>
    </row>
    <row r="435" spans="1:6" ht="51">
      <c r="A435" s="844" t="s">
        <v>286</v>
      </c>
      <c r="B435" s="1278" t="s">
        <v>287</v>
      </c>
      <c r="E435" s="845"/>
      <c r="F435" s="843">
        <f t="shared" si="2"/>
        <v>0</v>
      </c>
    </row>
    <row r="436" spans="1:6" ht="76.5">
      <c r="B436" s="1278" t="s">
        <v>281</v>
      </c>
      <c r="E436" s="845"/>
      <c r="F436" s="843">
        <f t="shared" si="2"/>
        <v>0</v>
      </c>
    </row>
    <row r="437" spans="1:6" ht="63.75">
      <c r="B437" s="1278" t="s">
        <v>236</v>
      </c>
      <c r="E437" s="845"/>
      <c r="F437" s="843">
        <f t="shared" si="2"/>
        <v>0</v>
      </c>
    </row>
    <row r="438" spans="1:6">
      <c r="B438" s="1278" t="s">
        <v>221</v>
      </c>
      <c r="E438" s="845"/>
      <c r="F438" s="843">
        <f t="shared" si="2"/>
        <v>0</v>
      </c>
    </row>
    <row r="439" spans="1:6">
      <c r="B439" s="1278" t="s">
        <v>237</v>
      </c>
      <c r="C439" s="841" t="s">
        <v>213</v>
      </c>
      <c r="D439" s="842">
        <v>7.6</v>
      </c>
      <c r="E439" s="845"/>
      <c r="F439" s="843">
        <f t="shared" si="2"/>
        <v>0</v>
      </c>
    </row>
    <row r="440" spans="1:6" ht="38.25">
      <c r="B440" s="1278" t="s">
        <v>2528</v>
      </c>
      <c r="E440" s="845"/>
      <c r="F440" s="843">
        <f t="shared" si="2"/>
        <v>0</v>
      </c>
    </row>
    <row r="441" spans="1:6">
      <c r="B441" s="1278" t="s">
        <v>217</v>
      </c>
      <c r="C441" s="841" t="s">
        <v>218</v>
      </c>
      <c r="D441" s="842">
        <v>36.1</v>
      </c>
      <c r="E441" s="845"/>
      <c r="F441" s="843">
        <f t="shared" si="2"/>
        <v>0</v>
      </c>
    </row>
    <row r="442" spans="1:6">
      <c r="E442" s="845"/>
      <c r="F442" s="843">
        <f t="shared" si="2"/>
        <v>0</v>
      </c>
    </row>
    <row r="443" spans="1:6" ht="51">
      <c r="A443" s="844" t="s">
        <v>288</v>
      </c>
      <c r="B443" s="1278" t="s">
        <v>289</v>
      </c>
      <c r="E443" s="845"/>
      <c r="F443" s="843">
        <f t="shared" si="2"/>
        <v>0</v>
      </c>
    </row>
    <row r="444" spans="1:6" ht="76.5">
      <c r="B444" s="1278" t="s">
        <v>281</v>
      </c>
      <c r="E444" s="845"/>
      <c r="F444" s="843">
        <f t="shared" si="2"/>
        <v>0</v>
      </c>
    </row>
    <row r="445" spans="1:6" ht="63.75">
      <c r="B445" s="1278" t="s">
        <v>236</v>
      </c>
      <c r="E445" s="845"/>
      <c r="F445" s="843">
        <f t="shared" si="2"/>
        <v>0</v>
      </c>
    </row>
    <row r="446" spans="1:6">
      <c r="B446" s="1278" t="s">
        <v>221</v>
      </c>
      <c r="E446" s="845"/>
      <c r="F446" s="843">
        <f t="shared" si="2"/>
        <v>0</v>
      </c>
    </row>
    <row r="447" spans="1:6">
      <c r="B447" s="1278" t="s">
        <v>237</v>
      </c>
      <c r="C447" s="841" t="s">
        <v>213</v>
      </c>
      <c r="D447" s="842">
        <v>36.799999999999997</v>
      </c>
      <c r="E447" s="845"/>
      <c r="F447" s="843">
        <f t="shared" si="2"/>
        <v>0</v>
      </c>
    </row>
    <row r="448" spans="1:6" ht="38.25">
      <c r="B448" s="1278" t="s">
        <v>2529</v>
      </c>
      <c r="C448" s="841" t="s">
        <v>228</v>
      </c>
      <c r="D448" s="842">
        <v>4452.68</v>
      </c>
      <c r="E448" s="845"/>
      <c r="F448" s="843">
        <f t="shared" si="2"/>
        <v>0</v>
      </c>
    </row>
    <row r="449" spans="1:6" ht="38.25">
      <c r="B449" s="1278" t="s">
        <v>2530</v>
      </c>
      <c r="C449" s="841" t="s">
        <v>228</v>
      </c>
      <c r="D449" s="842">
        <v>2940.81</v>
      </c>
      <c r="E449" s="845"/>
      <c r="F449" s="843">
        <f t="shared" si="2"/>
        <v>0</v>
      </c>
    </row>
    <row r="450" spans="1:6">
      <c r="B450" s="1278" t="s">
        <v>217</v>
      </c>
      <c r="C450" s="841" t="s">
        <v>218</v>
      </c>
      <c r="D450" s="842">
        <v>175.2</v>
      </c>
      <c r="E450" s="845"/>
      <c r="F450" s="843">
        <f t="shared" si="2"/>
        <v>0</v>
      </c>
    </row>
    <row r="451" spans="1:6">
      <c r="E451" s="845"/>
      <c r="F451" s="843">
        <f t="shared" si="2"/>
        <v>0</v>
      </c>
    </row>
    <row r="452" spans="1:6" ht="51">
      <c r="A452" s="844" t="s">
        <v>290</v>
      </c>
      <c r="B452" s="1278" t="s">
        <v>2531</v>
      </c>
      <c r="E452" s="845"/>
      <c r="F452" s="843">
        <f t="shared" ref="F452:F515" si="3">D452*E452</f>
        <v>0</v>
      </c>
    </row>
    <row r="453" spans="1:6" ht="76.5">
      <c r="B453" s="1278" t="s">
        <v>281</v>
      </c>
      <c r="E453" s="845"/>
      <c r="F453" s="843">
        <f t="shared" si="3"/>
        <v>0</v>
      </c>
    </row>
    <row r="454" spans="1:6" ht="63.75">
      <c r="B454" s="1278" t="s">
        <v>236</v>
      </c>
      <c r="E454" s="845"/>
      <c r="F454" s="843">
        <f t="shared" si="3"/>
        <v>0</v>
      </c>
    </row>
    <row r="455" spans="1:6">
      <c r="B455" s="1278" t="s">
        <v>221</v>
      </c>
      <c r="E455" s="845"/>
      <c r="F455" s="843">
        <f t="shared" si="3"/>
        <v>0</v>
      </c>
    </row>
    <row r="456" spans="1:6">
      <c r="B456" s="1278" t="s">
        <v>237</v>
      </c>
      <c r="C456" s="841" t="s">
        <v>213</v>
      </c>
      <c r="D456" s="842">
        <v>7</v>
      </c>
      <c r="E456" s="845"/>
      <c r="F456" s="843">
        <f t="shared" si="3"/>
        <v>0</v>
      </c>
    </row>
    <row r="457" spans="1:6" ht="38.25">
      <c r="B457" s="1278" t="s">
        <v>2532</v>
      </c>
      <c r="E457" s="845"/>
      <c r="F457" s="843">
        <f t="shared" si="3"/>
        <v>0</v>
      </c>
    </row>
    <row r="458" spans="1:6">
      <c r="B458" s="1278" t="s">
        <v>217</v>
      </c>
      <c r="C458" s="841" t="s">
        <v>218</v>
      </c>
      <c r="D458" s="842">
        <v>33</v>
      </c>
      <c r="E458" s="845"/>
      <c r="F458" s="843">
        <f t="shared" si="3"/>
        <v>0</v>
      </c>
    </row>
    <row r="459" spans="1:6">
      <c r="E459" s="845"/>
      <c r="F459" s="843">
        <f t="shared" si="3"/>
        <v>0</v>
      </c>
    </row>
    <row r="460" spans="1:6" ht="51">
      <c r="A460" s="844" t="s">
        <v>291</v>
      </c>
      <c r="B460" s="1278" t="s">
        <v>292</v>
      </c>
      <c r="E460" s="845"/>
      <c r="F460" s="843">
        <f t="shared" si="3"/>
        <v>0</v>
      </c>
    </row>
    <row r="461" spans="1:6" ht="76.5">
      <c r="B461" s="1278" t="s">
        <v>281</v>
      </c>
      <c r="E461" s="845"/>
      <c r="F461" s="843">
        <f t="shared" si="3"/>
        <v>0</v>
      </c>
    </row>
    <row r="462" spans="1:6" ht="63.75">
      <c r="B462" s="1278" t="s">
        <v>236</v>
      </c>
      <c r="E462" s="845"/>
      <c r="F462" s="843">
        <f t="shared" si="3"/>
        <v>0</v>
      </c>
    </row>
    <row r="463" spans="1:6">
      <c r="B463" s="1278" t="s">
        <v>221</v>
      </c>
      <c r="E463" s="845"/>
      <c r="F463" s="843">
        <f t="shared" si="3"/>
        <v>0</v>
      </c>
    </row>
    <row r="464" spans="1:6">
      <c r="B464" s="1278" t="s">
        <v>237</v>
      </c>
      <c r="C464" s="841" t="s">
        <v>213</v>
      </c>
      <c r="D464" s="842">
        <v>1.7</v>
      </c>
      <c r="E464" s="845"/>
      <c r="F464" s="843">
        <f t="shared" si="3"/>
        <v>0</v>
      </c>
    </row>
    <row r="465" spans="1:6" ht="38.25">
      <c r="B465" s="1278" t="s">
        <v>2533</v>
      </c>
      <c r="E465" s="845"/>
      <c r="F465" s="843">
        <f t="shared" si="3"/>
        <v>0</v>
      </c>
    </row>
    <row r="466" spans="1:6">
      <c r="B466" s="1278" t="s">
        <v>217</v>
      </c>
      <c r="C466" s="841" t="s">
        <v>218</v>
      </c>
      <c r="D466" s="842">
        <v>8.5</v>
      </c>
      <c r="E466" s="845"/>
      <c r="F466" s="843">
        <f t="shared" si="3"/>
        <v>0</v>
      </c>
    </row>
    <row r="467" spans="1:6">
      <c r="E467" s="845"/>
      <c r="F467" s="843">
        <f t="shared" si="3"/>
        <v>0</v>
      </c>
    </row>
    <row r="468" spans="1:6" ht="38.25">
      <c r="A468" s="844" t="s">
        <v>293</v>
      </c>
      <c r="B468" s="1278" t="s">
        <v>294</v>
      </c>
      <c r="E468" s="845"/>
      <c r="F468" s="843">
        <f t="shared" si="3"/>
        <v>0</v>
      </c>
    </row>
    <row r="469" spans="1:6" ht="102">
      <c r="B469" s="1278" t="s">
        <v>246</v>
      </c>
      <c r="E469" s="845"/>
      <c r="F469" s="843">
        <f t="shared" si="3"/>
        <v>0</v>
      </c>
    </row>
    <row r="470" spans="1:6">
      <c r="B470" s="1278" t="s">
        <v>221</v>
      </c>
      <c r="E470" s="845"/>
      <c r="F470" s="843">
        <f t="shared" si="3"/>
        <v>0</v>
      </c>
    </row>
    <row r="471" spans="1:6">
      <c r="B471" s="1278" t="s">
        <v>237</v>
      </c>
      <c r="C471" s="841" t="s">
        <v>213</v>
      </c>
      <c r="D471" s="842">
        <v>200</v>
      </c>
      <c r="E471" s="845"/>
      <c r="F471" s="843">
        <f t="shared" si="3"/>
        <v>0</v>
      </c>
    </row>
    <row r="472" spans="1:6">
      <c r="B472" s="1278" t="s">
        <v>217</v>
      </c>
      <c r="C472" s="841" t="s">
        <v>218</v>
      </c>
      <c r="D472" s="842">
        <v>1674</v>
      </c>
      <c r="E472" s="845"/>
      <c r="F472" s="843">
        <f t="shared" si="3"/>
        <v>0</v>
      </c>
    </row>
    <row r="473" spans="1:6">
      <c r="E473" s="845"/>
      <c r="F473" s="843">
        <f t="shared" si="3"/>
        <v>0</v>
      </c>
    </row>
    <row r="474" spans="1:6" ht="63.75">
      <c r="A474" s="844" t="s">
        <v>295</v>
      </c>
      <c r="B474" s="131" t="s">
        <v>296</v>
      </c>
      <c r="E474" s="845"/>
      <c r="F474" s="843">
        <f t="shared" si="3"/>
        <v>0</v>
      </c>
    </row>
    <row r="475" spans="1:6" ht="89.25">
      <c r="B475" s="1278" t="s">
        <v>252</v>
      </c>
      <c r="E475" s="845"/>
      <c r="F475" s="843">
        <f t="shared" si="3"/>
        <v>0</v>
      </c>
    </row>
    <row r="476" spans="1:6">
      <c r="B476" s="131" t="s">
        <v>237</v>
      </c>
      <c r="C476" s="841" t="s">
        <v>213</v>
      </c>
      <c r="D476" s="842">
        <v>11.5</v>
      </c>
      <c r="E476" s="845"/>
      <c r="F476" s="843">
        <f t="shared" si="3"/>
        <v>0</v>
      </c>
    </row>
    <row r="477" spans="1:6">
      <c r="B477" s="1278" t="s">
        <v>217</v>
      </c>
      <c r="C477" s="841" t="s">
        <v>218</v>
      </c>
      <c r="D477" s="842">
        <v>159</v>
      </c>
      <c r="E477" s="845"/>
      <c r="F477" s="843">
        <f t="shared" si="3"/>
        <v>0</v>
      </c>
    </row>
    <row r="478" spans="1:6">
      <c r="E478" s="845"/>
      <c r="F478" s="843">
        <f t="shared" si="3"/>
        <v>0</v>
      </c>
    </row>
    <row r="479" spans="1:6" ht="38.25">
      <c r="A479" s="844" t="s">
        <v>297</v>
      </c>
      <c r="B479" s="1278" t="s">
        <v>298</v>
      </c>
      <c r="E479" s="845"/>
      <c r="F479" s="843">
        <f t="shared" si="3"/>
        <v>0</v>
      </c>
    </row>
    <row r="480" spans="1:6" ht="76.5">
      <c r="B480" s="1278" t="s">
        <v>256</v>
      </c>
      <c r="E480" s="845"/>
      <c r="F480" s="843">
        <f t="shared" si="3"/>
        <v>0</v>
      </c>
    </row>
    <row r="481" spans="1:6">
      <c r="B481" s="1278" t="s">
        <v>238</v>
      </c>
      <c r="C481" s="841" t="s">
        <v>228</v>
      </c>
      <c r="D481" s="842">
        <v>18016</v>
      </c>
      <c r="E481" s="845"/>
      <c r="F481" s="843">
        <f t="shared" si="3"/>
        <v>0</v>
      </c>
    </row>
    <row r="482" spans="1:6">
      <c r="B482" s="1278" t="s">
        <v>239</v>
      </c>
      <c r="C482" s="841" t="s">
        <v>228</v>
      </c>
      <c r="D482" s="842">
        <v>14358</v>
      </c>
      <c r="E482" s="845"/>
      <c r="F482" s="843">
        <f t="shared" si="3"/>
        <v>0</v>
      </c>
    </row>
    <row r="483" spans="1:6">
      <c r="E483" s="845"/>
      <c r="F483" s="843">
        <f t="shared" si="3"/>
        <v>0</v>
      </c>
    </row>
    <row r="484" spans="1:6" ht="76.5">
      <c r="A484" s="844" t="s">
        <v>299</v>
      </c>
      <c r="B484" s="131" t="s">
        <v>2534</v>
      </c>
      <c r="E484" s="845"/>
      <c r="F484" s="843">
        <f t="shared" si="3"/>
        <v>0</v>
      </c>
    </row>
    <row r="485" spans="1:6" ht="89.25">
      <c r="B485" s="1278" t="s">
        <v>258</v>
      </c>
      <c r="E485" s="845"/>
      <c r="F485" s="843">
        <f t="shared" si="3"/>
        <v>0</v>
      </c>
    </row>
    <row r="486" spans="1:6" ht="66.75" customHeight="1">
      <c r="B486" s="1278" t="s">
        <v>256</v>
      </c>
      <c r="E486" s="845"/>
      <c r="F486" s="843">
        <f t="shared" si="3"/>
        <v>0</v>
      </c>
    </row>
    <row r="487" spans="1:6">
      <c r="B487" s="131" t="s">
        <v>237</v>
      </c>
      <c r="C487" s="841" t="s">
        <v>213</v>
      </c>
      <c r="D487" s="842">
        <v>40</v>
      </c>
      <c r="E487" s="845"/>
      <c r="F487" s="843">
        <f t="shared" si="3"/>
        <v>0</v>
      </c>
    </row>
    <row r="488" spans="1:6" ht="27.75" customHeight="1">
      <c r="B488" s="1278" t="s">
        <v>2535</v>
      </c>
      <c r="E488" s="845"/>
      <c r="F488" s="843">
        <f t="shared" si="3"/>
        <v>0</v>
      </c>
    </row>
    <row r="489" spans="1:6">
      <c r="B489" s="1278" t="s">
        <v>217</v>
      </c>
      <c r="C489" s="841" t="s">
        <v>218</v>
      </c>
      <c r="D489" s="842">
        <v>370</v>
      </c>
      <c r="E489" s="845"/>
      <c r="F489" s="843">
        <f t="shared" si="3"/>
        <v>0</v>
      </c>
    </row>
    <row r="490" spans="1:6">
      <c r="E490" s="845"/>
      <c r="F490" s="843">
        <f t="shared" si="3"/>
        <v>0</v>
      </c>
    </row>
    <row r="491" spans="1:6" ht="51">
      <c r="A491" s="844" t="s">
        <v>300</v>
      </c>
      <c r="B491" s="1278" t="s">
        <v>301</v>
      </c>
      <c r="E491" s="845"/>
      <c r="F491" s="843">
        <f t="shared" si="3"/>
        <v>0</v>
      </c>
    </row>
    <row r="492" spans="1:6" ht="89.25">
      <c r="B492" s="1278" t="s">
        <v>302</v>
      </c>
      <c r="E492" s="845"/>
      <c r="F492" s="843">
        <f t="shared" si="3"/>
        <v>0</v>
      </c>
    </row>
    <row r="493" spans="1:6" ht="63.75">
      <c r="B493" s="1278" t="s">
        <v>236</v>
      </c>
      <c r="E493" s="845"/>
      <c r="F493" s="843">
        <f t="shared" si="3"/>
        <v>0</v>
      </c>
    </row>
    <row r="494" spans="1:6">
      <c r="B494" s="1278" t="s">
        <v>221</v>
      </c>
      <c r="E494" s="845"/>
      <c r="F494" s="843">
        <f t="shared" si="3"/>
        <v>0</v>
      </c>
    </row>
    <row r="495" spans="1:6">
      <c r="B495" s="1278" t="s">
        <v>237</v>
      </c>
      <c r="C495" s="841" t="s">
        <v>213</v>
      </c>
      <c r="D495" s="842">
        <v>13</v>
      </c>
      <c r="E495" s="845"/>
      <c r="F495" s="843">
        <f t="shared" si="3"/>
        <v>0</v>
      </c>
    </row>
    <row r="496" spans="1:6">
      <c r="B496" s="1278" t="s">
        <v>230</v>
      </c>
      <c r="C496" s="841" t="s">
        <v>228</v>
      </c>
      <c r="D496" s="842">
        <v>2231.5</v>
      </c>
      <c r="E496" s="845"/>
      <c r="F496" s="843">
        <f t="shared" si="3"/>
        <v>0</v>
      </c>
    </row>
    <row r="497" spans="1:6">
      <c r="B497" s="1278" t="s">
        <v>217</v>
      </c>
      <c r="C497" s="841" t="s">
        <v>218</v>
      </c>
      <c r="D497" s="842">
        <v>93</v>
      </c>
      <c r="E497" s="845"/>
      <c r="F497" s="843">
        <f t="shared" si="3"/>
        <v>0</v>
      </c>
    </row>
    <row r="498" spans="1:6">
      <c r="E498" s="845"/>
      <c r="F498" s="843">
        <f t="shared" si="3"/>
        <v>0</v>
      </c>
    </row>
    <row r="499" spans="1:6" ht="25.5">
      <c r="A499" s="844" t="s">
        <v>303</v>
      </c>
      <c r="B499" s="131" t="s">
        <v>304</v>
      </c>
      <c r="E499" s="845"/>
      <c r="F499" s="843">
        <f t="shared" si="3"/>
        <v>0</v>
      </c>
    </row>
    <row r="500" spans="1:6" ht="38.25">
      <c r="B500" s="131" t="s">
        <v>305</v>
      </c>
      <c r="C500" s="841" t="s">
        <v>213</v>
      </c>
      <c r="D500" s="842">
        <v>18.899999999999999</v>
      </c>
      <c r="E500" s="845"/>
      <c r="F500" s="843">
        <f t="shared" si="3"/>
        <v>0</v>
      </c>
    </row>
    <row r="501" spans="1:6" ht="51">
      <c r="B501" s="131" t="s">
        <v>306</v>
      </c>
      <c r="C501" s="841" t="s">
        <v>213</v>
      </c>
      <c r="D501" s="842">
        <v>1.85</v>
      </c>
      <c r="E501" s="845"/>
      <c r="F501" s="843">
        <f t="shared" si="3"/>
        <v>0</v>
      </c>
    </row>
    <row r="502" spans="1:6" ht="38.25">
      <c r="B502" s="131" t="s">
        <v>307</v>
      </c>
      <c r="C502" s="841" t="s">
        <v>213</v>
      </c>
      <c r="D502" s="842">
        <v>2.4</v>
      </c>
      <c r="E502" s="845"/>
      <c r="F502" s="843">
        <f t="shared" si="3"/>
        <v>0</v>
      </c>
    </row>
    <row r="503" spans="1:6">
      <c r="B503" s="131"/>
      <c r="E503" s="845"/>
      <c r="F503" s="843">
        <f t="shared" si="3"/>
        <v>0</v>
      </c>
    </row>
    <row r="504" spans="1:6" ht="25.5">
      <c r="A504" s="844" t="s">
        <v>308</v>
      </c>
      <c r="B504" s="131" t="s">
        <v>304</v>
      </c>
      <c r="E504" s="845"/>
      <c r="F504" s="843">
        <f t="shared" si="3"/>
        <v>0</v>
      </c>
    </row>
    <row r="505" spans="1:6" ht="38.25">
      <c r="B505" s="131" t="s">
        <v>309</v>
      </c>
      <c r="C505" s="841" t="s">
        <v>213</v>
      </c>
      <c r="D505" s="842">
        <v>1.2</v>
      </c>
      <c r="E505" s="845"/>
      <c r="F505" s="843">
        <f t="shared" si="3"/>
        <v>0</v>
      </c>
    </row>
    <row r="506" spans="1:6">
      <c r="B506" s="131"/>
      <c r="E506" s="845"/>
      <c r="F506" s="843">
        <f t="shared" si="3"/>
        <v>0</v>
      </c>
    </row>
    <row r="507" spans="1:6">
      <c r="B507" s="131"/>
      <c r="E507" s="845"/>
      <c r="F507" s="843">
        <f t="shared" si="3"/>
        <v>0</v>
      </c>
    </row>
    <row r="508" spans="1:6">
      <c r="A508" s="868"/>
      <c r="B508" s="134" t="s">
        <v>310</v>
      </c>
      <c r="C508" s="870"/>
      <c r="D508" s="871"/>
      <c r="E508" s="872"/>
      <c r="F508" s="872">
        <f t="shared" si="3"/>
        <v>0</v>
      </c>
    </row>
    <row r="509" spans="1:6">
      <c r="B509" s="131"/>
      <c r="E509" s="845"/>
      <c r="F509" s="843">
        <f t="shared" si="3"/>
        <v>0</v>
      </c>
    </row>
    <row r="510" spans="1:6" ht="102">
      <c r="A510" s="844" t="s">
        <v>311</v>
      </c>
      <c r="B510" s="131" t="s">
        <v>312</v>
      </c>
      <c r="C510" s="837"/>
      <c r="E510" s="845"/>
      <c r="F510" s="843">
        <f t="shared" si="3"/>
        <v>0</v>
      </c>
    </row>
    <row r="511" spans="1:6" ht="25.5">
      <c r="B511" s="131" t="s">
        <v>313</v>
      </c>
      <c r="C511" s="837"/>
      <c r="E511" s="845"/>
      <c r="F511" s="843">
        <f t="shared" si="3"/>
        <v>0</v>
      </c>
    </row>
    <row r="512" spans="1:6">
      <c r="B512" s="131" t="s">
        <v>314</v>
      </c>
      <c r="E512" s="845"/>
      <c r="F512" s="843">
        <f t="shared" si="3"/>
        <v>0</v>
      </c>
    </row>
    <row r="513" spans="1:6">
      <c r="B513" s="131" t="s">
        <v>237</v>
      </c>
      <c r="C513" s="841" t="s">
        <v>213</v>
      </c>
      <c r="D513" s="842">
        <v>2.5</v>
      </c>
      <c r="E513" s="845"/>
      <c r="F513" s="843">
        <f t="shared" si="3"/>
        <v>0</v>
      </c>
    </row>
    <row r="514" spans="1:6">
      <c r="B514" s="131" t="s">
        <v>238</v>
      </c>
      <c r="C514" s="841" t="s">
        <v>228</v>
      </c>
      <c r="D514" s="842">
        <v>54.4</v>
      </c>
      <c r="E514" s="845"/>
      <c r="F514" s="843">
        <f t="shared" si="3"/>
        <v>0</v>
      </c>
    </row>
    <row r="515" spans="1:6">
      <c r="B515" s="131" t="s">
        <v>239</v>
      </c>
      <c r="C515" s="841" t="s">
        <v>228</v>
      </c>
      <c r="D515" s="842">
        <v>74.3</v>
      </c>
      <c r="E515" s="845"/>
      <c r="F515" s="843">
        <f t="shared" si="3"/>
        <v>0</v>
      </c>
    </row>
    <row r="516" spans="1:6">
      <c r="B516" s="131"/>
      <c r="E516" s="845"/>
      <c r="F516" s="843">
        <f t="shared" ref="F516:F615" si="4">D516*E516</f>
        <v>0</v>
      </c>
    </row>
    <row r="517" spans="1:6" ht="114.75">
      <c r="A517" s="844" t="s">
        <v>315</v>
      </c>
      <c r="B517" s="131" t="s">
        <v>316</v>
      </c>
      <c r="C517" s="837"/>
      <c r="E517" s="845"/>
      <c r="F517" s="843">
        <f t="shared" si="4"/>
        <v>0</v>
      </c>
    </row>
    <row r="518" spans="1:6" ht="25.5">
      <c r="B518" s="131" t="s">
        <v>313</v>
      </c>
      <c r="C518" s="837"/>
      <c r="E518" s="845"/>
      <c r="F518" s="843">
        <f t="shared" si="4"/>
        <v>0</v>
      </c>
    </row>
    <row r="519" spans="1:6">
      <c r="B519" s="131" t="s">
        <v>314</v>
      </c>
      <c r="E519" s="845"/>
      <c r="F519" s="843">
        <f t="shared" si="4"/>
        <v>0</v>
      </c>
    </row>
    <row r="520" spans="1:6">
      <c r="B520" s="131" t="s">
        <v>237</v>
      </c>
      <c r="C520" s="841" t="s">
        <v>213</v>
      </c>
      <c r="D520" s="842">
        <v>2.5</v>
      </c>
      <c r="E520" s="845"/>
      <c r="F520" s="843">
        <f t="shared" si="4"/>
        <v>0</v>
      </c>
    </row>
    <row r="521" spans="1:6">
      <c r="B521" s="131" t="s">
        <v>238</v>
      </c>
      <c r="C521" s="841" t="s">
        <v>228</v>
      </c>
      <c r="D521" s="842">
        <v>54.4</v>
      </c>
      <c r="E521" s="845"/>
      <c r="F521" s="843">
        <f t="shared" si="4"/>
        <v>0</v>
      </c>
    </row>
    <row r="522" spans="1:6">
      <c r="B522" s="131" t="s">
        <v>239</v>
      </c>
      <c r="C522" s="841" t="s">
        <v>228</v>
      </c>
      <c r="D522" s="842">
        <v>74.3</v>
      </c>
      <c r="E522" s="845"/>
      <c r="F522" s="843">
        <f t="shared" si="4"/>
        <v>0</v>
      </c>
    </row>
    <row r="523" spans="1:6">
      <c r="B523" s="131"/>
      <c r="E523" s="845"/>
      <c r="F523" s="843">
        <f t="shared" si="4"/>
        <v>0</v>
      </c>
    </row>
    <row r="524" spans="1:6">
      <c r="B524" s="131"/>
      <c r="E524" s="845"/>
      <c r="F524" s="843">
        <f t="shared" si="4"/>
        <v>0</v>
      </c>
    </row>
    <row r="525" spans="1:6">
      <c r="B525" s="131"/>
      <c r="E525" s="845"/>
      <c r="F525" s="843">
        <f t="shared" si="4"/>
        <v>0</v>
      </c>
    </row>
    <row r="526" spans="1:6">
      <c r="B526" s="135" t="s">
        <v>317</v>
      </c>
      <c r="E526" s="845"/>
      <c r="F526" s="843">
        <f t="shared" si="4"/>
        <v>0</v>
      </c>
    </row>
    <row r="527" spans="1:6">
      <c r="B527" s="131"/>
      <c r="E527" s="845"/>
      <c r="F527" s="843">
        <f t="shared" si="4"/>
        <v>0</v>
      </c>
    </row>
    <row r="528" spans="1:6" ht="54.75" customHeight="1">
      <c r="B528" s="1537" t="s">
        <v>318</v>
      </c>
      <c r="C528" s="1537"/>
      <c r="D528" s="1537"/>
      <c r="E528" s="136"/>
      <c r="F528" s="843">
        <f t="shared" si="4"/>
        <v>0</v>
      </c>
    </row>
    <row r="529" spans="1:6" ht="26.25" customHeight="1">
      <c r="B529" s="1537" t="s">
        <v>319</v>
      </c>
      <c r="C529" s="1537"/>
      <c r="D529" s="1537"/>
      <c r="E529" s="136"/>
      <c r="F529" s="843">
        <f t="shared" si="4"/>
        <v>0</v>
      </c>
    </row>
    <row r="530" spans="1:6" ht="52.5" customHeight="1">
      <c r="B530" s="1537" t="s">
        <v>320</v>
      </c>
      <c r="C530" s="1537"/>
      <c r="D530" s="1537"/>
      <c r="E530" s="136"/>
      <c r="F530" s="843">
        <f t="shared" si="4"/>
        <v>0</v>
      </c>
    </row>
    <row r="531" spans="1:6" ht="79.5" customHeight="1">
      <c r="B531" s="1537" t="s">
        <v>321</v>
      </c>
      <c r="C531" s="1537"/>
      <c r="D531" s="1537"/>
      <c r="E531" s="136"/>
      <c r="F531" s="843">
        <f t="shared" si="4"/>
        <v>0</v>
      </c>
    </row>
    <row r="532" spans="1:6" ht="52.5" customHeight="1">
      <c r="B532" s="1537" t="s">
        <v>322</v>
      </c>
      <c r="C532" s="1537"/>
      <c r="D532" s="1537"/>
      <c r="E532" s="136"/>
      <c r="F532" s="843">
        <f t="shared" si="4"/>
        <v>0</v>
      </c>
    </row>
    <row r="533" spans="1:6" ht="27" customHeight="1">
      <c r="B533" s="1537" t="s">
        <v>313</v>
      </c>
      <c r="C533" s="1537"/>
      <c r="D533" s="1537"/>
      <c r="E533" s="136"/>
      <c r="F533" s="843">
        <f t="shared" si="4"/>
        <v>0</v>
      </c>
    </row>
    <row r="534" spans="1:6">
      <c r="B534" s="1282"/>
      <c r="C534" s="1282"/>
      <c r="D534" s="1282"/>
      <c r="E534" s="136"/>
      <c r="F534" s="843">
        <f t="shared" si="4"/>
        <v>0</v>
      </c>
    </row>
    <row r="535" spans="1:6">
      <c r="A535" s="868"/>
      <c r="B535" s="134" t="s">
        <v>211</v>
      </c>
      <c r="C535" s="870"/>
      <c r="D535" s="871"/>
      <c r="E535" s="872"/>
      <c r="F535" s="872">
        <f t="shared" si="4"/>
        <v>0</v>
      </c>
    </row>
    <row r="536" spans="1:6">
      <c r="B536" s="131"/>
      <c r="E536" s="845"/>
      <c r="F536" s="843">
        <f t="shared" si="4"/>
        <v>0</v>
      </c>
    </row>
    <row r="537" spans="1:6" ht="93.75" customHeight="1">
      <c r="A537" s="844" t="s">
        <v>323</v>
      </c>
      <c r="B537" s="1278" t="s">
        <v>2536</v>
      </c>
      <c r="E537" s="845"/>
    </row>
    <row r="538" spans="1:6">
      <c r="B538" s="1278" t="s">
        <v>324</v>
      </c>
      <c r="E538" s="845"/>
      <c r="F538" s="843">
        <f t="shared" si="4"/>
        <v>0</v>
      </c>
    </row>
    <row r="539" spans="1:6">
      <c r="B539" s="1278" t="s">
        <v>325</v>
      </c>
      <c r="E539" s="845"/>
      <c r="F539" s="843">
        <f t="shared" si="4"/>
        <v>0</v>
      </c>
    </row>
    <row r="540" spans="1:6">
      <c r="B540" s="1278" t="s">
        <v>2537</v>
      </c>
      <c r="E540" s="845"/>
      <c r="F540" s="843">
        <f t="shared" si="4"/>
        <v>0</v>
      </c>
    </row>
    <row r="541" spans="1:6">
      <c r="B541" s="1278" t="s">
        <v>2538</v>
      </c>
      <c r="C541" s="841" t="s">
        <v>223</v>
      </c>
      <c r="D541" s="842">
        <v>2</v>
      </c>
      <c r="E541" s="126"/>
      <c r="F541" s="843">
        <f t="shared" si="4"/>
        <v>0</v>
      </c>
    </row>
    <row r="542" spans="1:6">
      <c r="E542" s="845"/>
      <c r="F542" s="843">
        <f t="shared" si="4"/>
        <v>0</v>
      </c>
    </row>
    <row r="543" spans="1:6" ht="38.25">
      <c r="A543" s="844" t="s">
        <v>327</v>
      </c>
      <c r="B543" s="1278" t="s">
        <v>328</v>
      </c>
      <c r="E543" s="845"/>
      <c r="F543" s="843">
        <f t="shared" si="4"/>
        <v>0</v>
      </c>
    </row>
    <row r="544" spans="1:6">
      <c r="B544" s="1278" t="s">
        <v>324</v>
      </c>
      <c r="E544" s="845"/>
      <c r="F544" s="843">
        <f t="shared" si="4"/>
        <v>0</v>
      </c>
    </row>
    <row r="545" spans="1:6">
      <c r="B545" s="1278" t="s">
        <v>325</v>
      </c>
      <c r="E545" s="845"/>
      <c r="F545" s="843">
        <f t="shared" si="4"/>
        <v>0</v>
      </c>
    </row>
    <row r="546" spans="1:6">
      <c r="B546" s="1278" t="s">
        <v>2539</v>
      </c>
      <c r="E546" s="845"/>
      <c r="F546" s="843">
        <f t="shared" si="4"/>
        <v>0</v>
      </c>
    </row>
    <row r="547" spans="1:6">
      <c r="B547" s="1278" t="s">
        <v>329</v>
      </c>
      <c r="C547" s="841" t="s">
        <v>223</v>
      </c>
      <c r="D547" s="842">
        <v>4</v>
      </c>
      <c r="E547" s="126"/>
      <c r="F547" s="843">
        <f t="shared" si="4"/>
        <v>0</v>
      </c>
    </row>
    <row r="548" spans="1:6">
      <c r="E548" s="845"/>
      <c r="F548" s="843">
        <f t="shared" si="4"/>
        <v>0</v>
      </c>
    </row>
    <row r="549" spans="1:6" ht="38.25">
      <c r="A549" s="844" t="s">
        <v>330</v>
      </c>
      <c r="B549" s="1278" t="s">
        <v>2540</v>
      </c>
      <c r="E549" s="845"/>
      <c r="F549" s="843">
        <f t="shared" si="4"/>
        <v>0</v>
      </c>
    </row>
    <row r="550" spans="1:6">
      <c r="B550" s="1278" t="s">
        <v>324</v>
      </c>
      <c r="E550" s="845"/>
      <c r="F550" s="843">
        <f t="shared" si="4"/>
        <v>0</v>
      </c>
    </row>
    <row r="551" spans="1:6">
      <c r="B551" s="1278" t="s">
        <v>2541</v>
      </c>
      <c r="E551" s="845"/>
      <c r="F551" s="843">
        <f t="shared" si="4"/>
        <v>0</v>
      </c>
    </row>
    <row r="552" spans="1:6">
      <c r="B552" s="1278" t="s">
        <v>2542</v>
      </c>
      <c r="E552" s="845"/>
      <c r="F552" s="843">
        <f t="shared" si="4"/>
        <v>0</v>
      </c>
    </row>
    <row r="553" spans="1:6">
      <c r="B553" s="1278" t="s">
        <v>2543</v>
      </c>
      <c r="C553" s="841" t="s">
        <v>223</v>
      </c>
      <c r="D553" s="842">
        <v>2</v>
      </c>
      <c r="E553" s="126"/>
      <c r="F553" s="843">
        <f t="shared" si="4"/>
        <v>0</v>
      </c>
    </row>
    <row r="554" spans="1:6">
      <c r="E554" s="845"/>
    </row>
    <row r="555" spans="1:6" ht="38.25">
      <c r="A555" s="844" t="s">
        <v>2544</v>
      </c>
      <c r="B555" s="1278" t="s">
        <v>2545</v>
      </c>
      <c r="E555" s="845"/>
    </row>
    <row r="556" spans="1:6">
      <c r="B556" s="1278" t="s">
        <v>324</v>
      </c>
      <c r="E556" s="845"/>
    </row>
    <row r="557" spans="1:6">
      <c r="B557" s="1278" t="s">
        <v>2541</v>
      </c>
      <c r="E557" s="845"/>
    </row>
    <row r="558" spans="1:6">
      <c r="B558" s="1278" t="s">
        <v>2542</v>
      </c>
      <c r="E558" s="845"/>
    </row>
    <row r="559" spans="1:6">
      <c r="B559" s="1278" t="s">
        <v>2543</v>
      </c>
      <c r="C559" s="841" t="s">
        <v>223</v>
      </c>
      <c r="D559" s="842">
        <v>2</v>
      </c>
      <c r="E559" s="126"/>
      <c r="F559" s="843">
        <f t="shared" si="4"/>
        <v>0</v>
      </c>
    </row>
    <row r="560" spans="1:6">
      <c r="E560" s="845"/>
    </row>
    <row r="561" spans="1:6" ht="38.25">
      <c r="A561" s="844" t="s">
        <v>2546</v>
      </c>
      <c r="B561" s="1278" t="s">
        <v>2547</v>
      </c>
      <c r="E561" s="845"/>
    </row>
    <row r="562" spans="1:6">
      <c r="B562" s="1278" t="s">
        <v>324</v>
      </c>
      <c r="E562" s="845"/>
    </row>
    <row r="563" spans="1:6">
      <c r="B563" s="1278" t="s">
        <v>325</v>
      </c>
      <c r="E563" s="845"/>
    </row>
    <row r="564" spans="1:6">
      <c r="B564" s="1278" t="s">
        <v>2548</v>
      </c>
      <c r="E564" s="845"/>
    </row>
    <row r="565" spans="1:6">
      <c r="B565" s="1278" t="s">
        <v>2549</v>
      </c>
      <c r="C565" s="841" t="s">
        <v>223</v>
      </c>
      <c r="D565" s="842">
        <v>1</v>
      </c>
      <c r="E565" s="126"/>
      <c r="F565" s="843">
        <f t="shared" si="4"/>
        <v>0</v>
      </c>
    </row>
    <row r="566" spans="1:6">
      <c r="E566" s="845"/>
    </row>
    <row r="567" spans="1:6" ht="38.25">
      <c r="A567" s="844" t="s">
        <v>2550</v>
      </c>
      <c r="B567" s="1278" t="s">
        <v>2551</v>
      </c>
      <c r="E567" s="845"/>
    </row>
    <row r="568" spans="1:6">
      <c r="B568" s="1278" t="s">
        <v>324</v>
      </c>
      <c r="E568" s="845"/>
    </row>
    <row r="569" spans="1:6">
      <c r="B569" s="1278" t="s">
        <v>325</v>
      </c>
      <c r="E569" s="845"/>
    </row>
    <row r="570" spans="1:6">
      <c r="B570" s="1278" t="s">
        <v>2548</v>
      </c>
      <c r="E570" s="845"/>
    </row>
    <row r="571" spans="1:6">
      <c r="B571" s="1278" t="s">
        <v>2549</v>
      </c>
      <c r="C571" s="841" t="s">
        <v>223</v>
      </c>
      <c r="D571" s="842">
        <v>1</v>
      </c>
      <c r="E571" s="126"/>
      <c r="F571" s="843">
        <f t="shared" si="4"/>
        <v>0</v>
      </c>
    </row>
    <row r="572" spans="1:6">
      <c r="E572" s="845"/>
    </row>
    <row r="573" spans="1:6" ht="38.25">
      <c r="A573" s="844" t="s">
        <v>2552</v>
      </c>
      <c r="B573" s="1278" t="s">
        <v>2553</v>
      </c>
      <c r="E573" s="845"/>
    </row>
    <row r="574" spans="1:6">
      <c r="B574" s="1278" t="s">
        <v>324</v>
      </c>
      <c r="E574" s="845"/>
    </row>
    <row r="575" spans="1:6">
      <c r="B575" s="1278" t="s">
        <v>325</v>
      </c>
      <c r="E575" s="845"/>
    </row>
    <row r="576" spans="1:6">
      <c r="B576" s="1278" t="s">
        <v>2548</v>
      </c>
      <c r="E576" s="845"/>
    </row>
    <row r="577" spans="1:6">
      <c r="B577" s="1278" t="s">
        <v>346</v>
      </c>
      <c r="C577" s="841" t="s">
        <v>223</v>
      </c>
      <c r="D577" s="842">
        <v>3</v>
      </c>
      <c r="E577" s="126"/>
      <c r="F577" s="843">
        <f t="shared" ref="F577" si="5">D577*E577</f>
        <v>0</v>
      </c>
    </row>
    <row r="578" spans="1:6">
      <c r="E578" s="845"/>
    </row>
    <row r="579" spans="1:6" ht="38.25">
      <c r="A579" s="844" t="s">
        <v>2554</v>
      </c>
      <c r="B579" s="1278" t="s">
        <v>2555</v>
      </c>
      <c r="E579" s="845"/>
    </row>
    <row r="580" spans="1:6">
      <c r="B580" s="1278" t="s">
        <v>324</v>
      </c>
      <c r="E580" s="845"/>
    </row>
    <row r="581" spans="1:6">
      <c r="B581" s="1278" t="s">
        <v>325</v>
      </c>
      <c r="E581" s="845"/>
    </row>
    <row r="582" spans="1:6">
      <c r="B582" s="1278" t="s">
        <v>2556</v>
      </c>
      <c r="E582" s="845"/>
    </row>
    <row r="583" spans="1:6">
      <c r="B583" s="1278" t="s">
        <v>2549</v>
      </c>
      <c r="C583" s="841" t="s">
        <v>223</v>
      </c>
      <c r="D583" s="842">
        <v>1</v>
      </c>
      <c r="E583" s="126"/>
      <c r="F583" s="843">
        <f t="shared" ref="F583" si="6">D583*E583</f>
        <v>0</v>
      </c>
    </row>
    <row r="584" spans="1:6">
      <c r="E584" s="845"/>
    </row>
    <row r="585" spans="1:6" ht="102">
      <c r="A585" s="844" t="s">
        <v>331</v>
      </c>
      <c r="B585" s="1278" t="s">
        <v>2557</v>
      </c>
      <c r="E585" s="845"/>
      <c r="F585" s="843">
        <f t="shared" si="4"/>
        <v>0</v>
      </c>
    </row>
    <row r="586" spans="1:6">
      <c r="B586" s="1278" t="s">
        <v>324</v>
      </c>
      <c r="E586" s="845"/>
      <c r="F586" s="843">
        <f t="shared" si="4"/>
        <v>0</v>
      </c>
    </row>
    <row r="587" spans="1:6">
      <c r="B587" s="1278" t="s">
        <v>2558</v>
      </c>
      <c r="E587" s="845"/>
      <c r="F587" s="843">
        <f t="shared" si="4"/>
        <v>0</v>
      </c>
    </row>
    <row r="588" spans="1:6">
      <c r="B588" s="1278" t="s">
        <v>2559</v>
      </c>
      <c r="E588" s="845"/>
      <c r="F588" s="843">
        <f t="shared" si="4"/>
        <v>0</v>
      </c>
    </row>
    <row r="589" spans="1:6">
      <c r="B589" s="1278" t="s">
        <v>326</v>
      </c>
      <c r="C589" s="841" t="s">
        <v>223</v>
      </c>
      <c r="D589" s="842">
        <v>8</v>
      </c>
      <c r="E589" s="126"/>
      <c r="F589" s="843">
        <f t="shared" si="4"/>
        <v>0</v>
      </c>
    </row>
    <row r="590" spans="1:6">
      <c r="E590" s="845"/>
      <c r="F590" s="843">
        <f t="shared" si="4"/>
        <v>0</v>
      </c>
    </row>
    <row r="591" spans="1:6" ht="51">
      <c r="A591" s="844" t="s">
        <v>332</v>
      </c>
      <c r="B591" s="1278" t="s">
        <v>2560</v>
      </c>
      <c r="E591" s="845"/>
      <c r="F591" s="843">
        <f t="shared" si="4"/>
        <v>0</v>
      </c>
    </row>
    <row r="592" spans="1:6">
      <c r="B592" s="1278" t="s">
        <v>324</v>
      </c>
      <c r="E592" s="845"/>
      <c r="F592" s="843">
        <f t="shared" si="4"/>
        <v>0</v>
      </c>
    </row>
    <row r="593" spans="1:6">
      <c r="B593" s="1278" t="s">
        <v>2561</v>
      </c>
      <c r="E593" s="845"/>
      <c r="F593" s="843">
        <f t="shared" si="4"/>
        <v>0</v>
      </c>
    </row>
    <row r="594" spans="1:6">
      <c r="B594" s="1278" t="s">
        <v>2562</v>
      </c>
      <c r="E594" s="845"/>
      <c r="F594" s="843">
        <f t="shared" si="4"/>
        <v>0</v>
      </c>
    </row>
    <row r="595" spans="1:6">
      <c r="B595" s="1278" t="s">
        <v>2549</v>
      </c>
      <c r="C595" s="841" t="s">
        <v>223</v>
      </c>
      <c r="D595" s="842">
        <v>1</v>
      </c>
      <c r="E595" s="126"/>
      <c r="F595" s="843">
        <f t="shared" si="4"/>
        <v>0</v>
      </c>
    </row>
    <row r="596" spans="1:6">
      <c r="E596" s="845"/>
    </row>
    <row r="597" spans="1:6" ht="51">
      <c r="A597" s="844" t="s">
        <v>2563</v>
      </c>
      <c r="B597" s="1278" t="s">
        <v>2564</v>
      </c>
      <c r="E597" s="845"/>
    </row>
    <row r="598" spans="1:6">
      <c r="B598" s="1278" t="s">
        <v>324</v>
      </c>
      <c r="E598" s="845"/>
    </row>
    <row r="599" spans="1:6">
      <c r="B599" s="1278" t="s">
        <v>2565</v>
      </c>
      <c r="E599" s="845"/>
    </row>
    <row r="600" spans="1:6">
      <c r="B600" s="1278" t="s">
        <v>2566</v>
      </c>
      <c r="E600" s="845"/>
    </row>
    <row r="601" spans="1:6">
      <c r="B601" s="1278" t="s">
        <v>2567</v>
      </c>
      <c r="C601" s="841" t="s">
        <v>223</v>
      </c>
      <c r="D601" s="842">
        <v>5</v>
      </c>
      <c r="E601" s="126"/>
      <c r="F601" s="843">
        <f t="shared" si="4"/>
        <v>0</v>
      </c>
    </row>
    <row r="602" spans="1:6">
      <c r="E602" s="845"/>
      <c r="F602" s="843">
        <f t="shared" si="4"/>
        <v>0</v>
      </c>
    </row>
    <row r="603" spans="1:6" ht="76.5">
      <c r="A603" s="844" t="s">
        <v>334</v>
      </c>
      <c r="B603" s="1278" t="s">
        <v>2568</v>
      </c>
      <c r="E603" s="845"/>
      <c r="F603" s="843">
        <f t="shared" si="4"/>
        <v>0</v>
      </c>
    </row>
    <row r="604" spans="1:6">
      <c r="B604" s="1278" t="s">
        <v>324</v>
      </c>
      <c r="E604" s="845"/>
      <c r="F604" s="843">
        <f t="shared" si="4"/>
        <v>0</v>
      </c>
    </row>
    <row r="605" spans="1:6">
      <c r="B605" s="1278" t="s">
        <v>335</v>
      </c>
      <c r="E605" s="845"/>
      <c r="F605" s="843">
        <f t="shared" si="4"/>
        <v>0</v>
      </c>
    </row>
    <row r="606" spans="1:6">
      <c r="B606" s="1278" t="s">
        <v>2569</v>
      </c>
      <c r="E606" s="845"/>
      <c r="F606" s="843">
        <f t="shared" si="4"/>
        <v>0</v>
      </c>
    </row>
    <row r="607" spans="1:6">
      <c r="B607" s="1278" t="s">
        <v>326</v>
      </c>
      <c r="C607" s="841" t="s">
        <v>223</v>
      </c>
      <c r="D607" s="842">
        <v>8</v>
      </c>
      <c r="E607" s="126"/>
      <c r="F607" s="843">
        <f t="shared" si="4"/>
        <v>0</v>
      </c>
    </row>
    <row r="608" spans="1:6">
      <c r="E608" s="845"/>
      <c r="F608" s="843">
        <f t="shared" si="4"/>
        <v>0</v>
      </c>
    </row>
    <row r="609" spans="1:6" ht="51">
      <c r="A609" s="844" t="s">
        <v>336</v>
      </c>
      <c r="B609" s="1278" t="s">
        <v>2570</v>
      </c>
      <c r="E609" s="845"/>
      <c r="F609" s="843">
        <f t="shared" si="4"/>
        <v>0</v>
      </c>
    </row>
    <row r="610" spans="1:6">
      <c r="B610" s="1278" t="s">
        <v>324</v>
      </c>
      <c r="E610" s="845"/>
      <c r="F610" s="843">
        <f t="shared" si="4"/>
        <v>0</v>
      </c>
    </row>
    <row r="611" spans="1:6">
      <c r="B611" s="1278" t="s">
        <v>2571</v>
      </c>
      <c r="E611" s="845"/>
      <c r="F611" s="843">
        <f t="shared" si="4"/>
        <v>0</v>
      </c>
    </row>
    <row r="612" spans="1:6">
      <c r="B612" s="1278" t="s">
        <v>2572</v>
      </c>
      <c r="E612" s="845"/>
      <c r="F612" s="843">
        <f t="shared" si="4"/>
        <v>0</v>
      </c>
    </row>
    <row r="613" spans="1:6">
      <c r="B613" s="1278" t="s">
        <v>333</v>
      </c>
      <c r="C613" s="841" t="s">
        <v>223</v>
      </c>
      <c r="D613" s="842">
        <v>6</v>
      </c>
      <c r="E613" s="126"/>
      <c r="F613" s="843">
        <f t="shared" si="4"/>
        <v>0</v>
      </c>
    </row>
    <row r="614" spans="1:6">
      <c r="E614" s="845"/>
      <c r="F614" s="843">
        <f t="shared" si="4"/>
        <v>0</v>
      </c>
    </row>
    <row r="615" spans="1:6" ht="89.25">
      <c r="A615" s="844" t="s">
        <v>337</v>
      </c>
      <c r="B615" s="1278" t="s">
        <v>2573</v>
      </c>
      <c r="E615" s="845"/>
      <c r="F615" s="843">
        <f t="shared" si="4"/>
        <v>0</v>
      </c>
    </row>
    <row r="616" spans="1:6">
      <c r="B616" s="1278" t="s">
        <v>324</v>
      </c>
      <c r="E616" s="845"/>
      <c r="F616" s="843">
        <f t="shared" ref="F616:F717" si="7">D616*E616</f>
        <v>0</v>
      </c>
    </row>
    <row r="617" spans="1:6">
      <c r="B617" s="1278" t="s">
        <v>2574</v>
      </c>
      <c r="E617" s="845"/>
      <c r="F617" s="843">
        <f t="shared" si="7"/>
        <v>0</v>
      </c>
    </row>
    <row r="618" spans="1:6">
      <c r="B618" s="1278" t="s">
        <v>2575</v>
      </c>
      <c r="E618" s="845"/>
      <c r="F618" s="843">
        <f t="shared" si="7"/>
        <v>0</v>
      </c>
    </row>
    <row r="619" spans="1:6">
      <c r="B619" s="1278" t="s">
        <v>326</v>
      </c>
      <c r="C619" s="841" t="s">
        <v>223</v>
      </c>
      <c r="D619" s="842">
        <v>8</v>
      </c>
      <c r="E619" s="126"/>
      <c r="F619" s="843">
        <f t="shared" si="7"/>
        <v>0</v>
      </c>
    </row>
    <row r="620" spans="1:6">
      <c r="E620" s="845"/>
      <c r="F620" s="843">
        <f t="shared" si="7"/>
        <v>0</v>
      </c>
    </row>
    <row r="621" spans="1:6" ht="51">
      <c r="A621" s="844" t="s">
        <v>338</v>
      </c>
      <c r="B621" s="1278" t="s">
        <v>2576</v>
      </c>
      <c r="E621" s="845"/>
      <c r="F621" s="843">
        <f t="shared" si="7"/>
        <v>0</v>
      </c>
    </row>
    <row r="622" spans="1:6">
      <c r="B622" s="1278" t="s">
        <v>324</v>
      </c>
      <c r="E622" s="845"/>
      <c r="F622" s="843">
        <f t="shared" si="7"/>
        <v>0</v>
      </c>
    </row>
    <row r="623" spans="1:6">
      <c r="B623" s="1278" t="s">
        <v>339</v>
      </c>
      <c r="E623" s="845"/>
      <c r="F623" s="843">
        <f t="shared" si="7"/>
        <v>0</v>
      </c>
    </row>
    <row r="624" spans="1:6">
      <c r="B624" s="1278" t="s">
        <v>2577</v>
      </c>
      <c r="E624" s="845"/>
      <c r="F624" s="843">
        <f t="shared" si="7"/>
        <v>0</v>
      </c>
    </row>
    <row r="625" spans="1:6">
      <c r="B625" s="1278" t="s">
        <v>333</v>
      </c>
      <c r="C625" s="841" t="s">
        <v>223</v>
      </c>
      <c r="D625" s="842">
        <v>6</v>
      </c>
      <c r="E625" s="126"/>
      <c r="F625" s="843">
        <f t="shared" si="7"/>
        <v>0</v>
      </c>
    </row>
    <row r="626" spans="1:6">
      <c r="E626" s="845"/>
      <c r="F626" s="843">
        <f t="shared" si="7"/>
        <v>0</v>
      </c>
    </row>
    <row r="627" spans="1:6" ht="89.25">
      <c r="A627" s="844" t="s">
        <v>340</v>
      </c>
      <c r="B627" s="1278" t="s">
        <v>2578</v>
      </c>
      <c r="E627" s="845"/>
      <c r="F627" s="843">
        <f t="shared" si="7"/>
        <v>0</v>
      </c>
    </row>
    <row r="628" spans="1:6">
      <c r="B628" s="1278" t="s">
        <v>324</v>
      </c>
      <c r="E628" s="845"/>
      <c r="F628" s="843">
        <f t="shared" si="7"/>
        <v>0</v>
      </c>
    </row>
    <row r="629" spans="1:6">
      <c r="B629" s="1278" t="s">
        <v>2579</v>
      </c>
      <c r="E629" s="845"/>
      <c r="F629" s="843">
        <f t="shared" si="7"/>
        <v>0</v>
      </c>
    </row>
    <row r="630" spans="1:6">
      <c r="B630" s="1278" t="s">
        <v>2580</v>
      </c>
      <c r="E630" s="845"/>
      <c r="F630" s="843">
        <f t="shared" si="7"/>
        <v>0</v>
      </c>
    </row>
    <row r="631" spans="1:6">
      <c r="B631" s="1278" t="s">
        <v>2581</v>
      </c>
      <c r="E631" s="845"/>
      <c r="F631" s="843">
        <f t="shared" si="7"/>
        <v>0</v>
      </c>
    </row>
    <row r="632" spans="1:6">
      <c r="B632" s="1278" t="s">
        <v>2582</v>
      </c>
      <c r="E632" s="845"/>
      <c r="F632" s="843">
        <f t="shared" si="7"/>
        <v>0</v>
      </c>
    </row>
    <row r="633" spans="1:6">
      <c r="B633" s="1278" t="s">
        <v>343</v>
      </c>
      <c r="C633" s="841" t="s">
        <v>223</v>
      </c>
      <c r="D633" s="842">
        <v>12</v>
      </c>
      <c r="E633" s="126"/>
      <c r="F633" s="843">
        <f t="shared" si="7"/>
        <v>0</v>
      </c>
    </row>
    <row r="634" spans="1:6">
      <c r="E634" s="845"/>
    </row>
    <row r="635" spans="1:6" ht="76.5">
      <c r="A635" s="844" t="s">
        <v>2583</v>
      </c>
      <c r="B635" s="1278" t="s">
        <v>2584</v>
      </c>
      <c r="E635" s="845"/>
    </row>
    <row r="636" spans="1:6">
      <c r="B636" s="1278" t="s">
        <v>324</v>
      </c>
      <c r="E636" s="845"/>
    </row>
    <row r="637" spans="1:6">
      <c r="B637" s="1278" t="s">
        <v>2585</v>
      </c>
      <c r="E637" s="845"/>
    </row>
    <row r="638" spans="1:6">
      <c r="B638" s="1278" t="s">
        <v>2586</v>
      </c>
      <c r="E638" s="845"/>
    </row>
    <row r="639" spans="1:6">
      <c r="B639" s="1278" t="s">
        <v>2581</v>
      </c>
      <c r="E639" s="845"/>
    </row>
    <row r="640" spans="1:6">
      <c r="B640" s="1278" t="s">
        <v>2582</v>
      </c>
      <c r="E640" s="845"/>
    </row>
    <row r="641" spans="1:6">
      <c r="B641" s="1278" t="s">
        <v>2587</v>
      </c>
      <c r="C641" s="841" t="s">
        <v>223</v>
      </c>
      <c r="D641" s="842">
        <v>17</v>
      </c>
      <c r="E641" s="126"/>
      <c r="F641" s="843">
        <f t="shared" si="7"/>
        <v>0</v>
      </c>
    </row>
    <row r="642" spans="1:6">
      <c r="E642" s="845"/>
    </row>
    <row r="643" spans="1:6" ht="76.5">
      <c r="A643" s="844" t="s">
        <v>2588</v>
      </c>
      <c r="B643" s="1278" t="s">
        <v>2589</v>
      </c>
      <c r="E643" s="845"/>
      <c r="F643" s="843">
        <f t="shared" si="7"/>
        <v>0</v>
      </c>
    </row>
    <row r="644" spans="1:6">
      <c r="B644" s="1278" t="s">
        <v>324</v>
      </c>
      <c r="E644" s="845"/>
    </row>
    <row r="645" spans="1:6">
      <c r="B645" s="1278" t="s">
        <v>2590</v>
      </c>
      <c r="E645" s="845"/>
    </row>
    <row r="646" spans="1:6">
      <c r="B646" s="1278" t="s">
        <v>2586</v>
      </c>
      <c r="E646" s="845"/>
    </row>
    <row r="647" spans="1:6">
      <c r="B647" s="1278" t="s">
        <v>2581</v>
      </c>
      <c r="E647" s="845"/>
    </row>
    <row r="648" spans="1:6">
      <c r="B648" s="1278" t="s">
        <v>2582</v>
      </c>
      <c r="E648" s="845"/>
    </row>
    <row r="649" spans="1:6">
      <c r="B649" s="1278" t="s">
        <v>343</v>
      </c>
      <c r="C649" s="841" t="s">
        <v>223</v>
      </c>
      <c r="D649" s="842">
        <v>12</v>
      </c>
      <c r="E649" s="126"/>
      <c r="F649" s="843">
        <f t="shared" si="7"/>
        <v>0</v>
      </c>
    </row>
    <row r="650" spans="1:6">
      <c r="E650" s="845"/>
    </row>
    <row r="651" spans="1:6" ht="76.5">
      <c r="A651" s="844" t="s">
        <v>2591</v>
      </c>
      <c r="B651" s="1278" t="s">
        <v>2592</v>
      </c>
      <c r="E651" s="845"/>
    </row>
    <row r="652" spans="1:6">
      <c r="B652" s="1278" t="s">
        <v>324</v>
      </c>
      <c r="E652" s="845"/>
    </row>
    <row r="653" spans="1:6">
      <c r="B653" s="1278" t="s">
        <v>2593</v>
      </c>
      <c r="E653" s="845"/>
    </row>
    <row r="654" spans="1:6">
      <c r="B654" s="1278" t="s">
        <v>2594</v>
      </c>
      <c r="E654" s="845"/>
    </row>
    <row r="655" spans="1:6">
      <c r="B655" s="1278" t="s">
        <v>2581</v>
      </c>
      <c r="E655" s="845"/>
    </row>
    <row r="656" spans="1:6">
      <c r="B656" s="1278" t="s">
        <v>2582</v>
      </c>
      <c r="E656" s="845"/>
    </row>
    <row r="657" spans="1:6">
      <c r="B657" s="1278" t="s">
        <v>2595</v>
      </c>
      <c r="C657" s="841" t="s">
        <v>223</v>
      </c>
      <c r="D657" s="842">
        <v>4</v>
      </c>
      <c r="E657" s="126"/>
      <c r="F657" s="843">
        <f t="shared" ref="F657" si="8">D657*E657</f>
        <v>0</v>
      </c>
    </row>
    <row r="658" spans="1:6">
      <c r="E658" s="845"/>
    </row>
    <row r="659" spans="1:6">
      <c r="E659" s="845"/>
    </row>
    <row r="660" spans="1:6" ht="76.5">
      <c r="A660" s="844" t="s">
        <v>341</v>
      </c>
      <c r="B660" s="1278" t="s">
        <v>2596</v>
      </c>
      <c r="E660" s="845"/>
      <c r="F660" s="843">
        <f t="shared" si="7"/>
        <v>0</v>
      </c>
    </row>
    <row r="661" spans="1:6">
      <c r="B661" s="1278" t="s">
        <v>324</v>
      </c>
      <c r="E661" s="845"/>
      <c r="F661" s="843">
        <f t="shared" si="7"/>
        <v>0</v>
      </c>
    </row>
    <row r="662" spans="1:6">
      <c r="B662" s="1278" t="s">
        <v>2597</v>
      </c>
      <c r="E662" s="845"/>
      <c r="F662" s="843">
        <f t="shared" si="7"/>
        <v>0</v>
      </c>
    </row>
    <row r="663" spans="1:6">
      <c r="B663" s="1278" t="s">
        <v>2598</v>
      </c>
      <c r="E663" s="845"/>
      <c r="F663" s="843">
        <f t="shared" si="7"/>
        <v>0</v>
      </c>
    </row>
    <row r="664" spans="1:6">
      <c r="B664" s="1278" t="s">
        <v>2599</v>
      </c>
      <c r="E664" s="845"/>
      <c r="F664" s="843">
        <f t="shared" si="7"/>
        <v>0</v>
      </c>
    </row>
    <row r="665" spans="1:6">
      <c r="B665" s="1278" t="s">
        <v>342</v>
      </c>
      <c r="E665" s="845"/>
      <c r="F665" s="843">
        <f t="shared" si="7"/>
        <v>0</v>
      </c>
    </row>
    <row r="666" spans="1:6">
      <c r="B666" s="1278" t="s">
        <v>333</v>
      </c>
      <c r="C666" s="841" t="s">
        <v>223</v>
      </c>
      <c r="D666" s="842">
        <v>6</v>
      </c>
      <c r="E666" s="126"/>
      <c r="F666" s="843">
        <f t="shared" si="7"/>
        <v>0</v>
      </c>
    </row>
    <row r="667" spans="1:6">
      <c r="E667" s="845"/>
    </row>
    <row r="668" spans="1:6" ht="76.5">
      <c r="A668" s="844" t="s">
        <v>2600</v>
      </c>
      <c r="B668" s="1278" t="s">
        <v>2601</v>
      </c>
      <c r="E668" s="845"/>
    </row>
    <row r="669" spans="1:6">
      <c r="B669" s="1278" t="s">
        <v>324</v>
      </c>
      <c r="E669" s="845"/>
    </row>
    <row r="670" spans="1:6">
      <c r="B670" s="1278" t="s">
        <v>2602</v>
      </c>
      <c r="E670" s="845"/>
    </row>
    <row r="671" spans="1:6">
      <c r="B671" s="1278" t="s">
        <v>2603</v>
      </c>
      <c r="E671" s="845"/>
    </row>
    <row r="672" spans="1:6">
      <c r="B672" s="1278" t="s">
        <v>2599</v>
      </c>
      <c r="E672" s="845"/>
    </row>
    <row r="673" spans="1:6">
      <c r="B673" s="1278" t="s">
        <v>342</v>
      </c>
      <c r="E673" s="845"/>
    </row>
    <row r="674" spans="1:6">
      <c r="B674" s="1278" t="s">
        <v>333</v>
      </c>
      <c r="C674" s="841" t="s">
        <v>223</v>
      </c>
      <c r="D674" s="842">
        <v>6</v>
      </c>
      <c r="E674" s="126"/>
      <c r="F674" s="843">
        <f t="shared" ref="F674" si="9">D674*E674</f>
        <v>0</v>
      </c>
    </row>
    <row r="675" spans="1:6">
      <c r="E675" s="845"/>
      <c r="F675" s="843">
        <f t="shared" si="7"/>
        <v>0</v>
      </c>
    </row>
    <row r="676" spans="1:6" ht="76.5">
      <c r="A676" s="844" t="s">
        <v>344</v>
      </c>
      <c r="B676" s="1278" t="s">
        <v>2604</v>
      </c>
      <c r="E676" s="845"/>
      <c r="F676" s="843">
        <f t="shared" si="7"/>
        <v>0</v>
      </c>
    </row>
    <row r="677" spans="1:6">
      <c r="B677" s="1278" t="s">
        <v>324</v>
      </c>
      <c r="E677" s="845"/>
      <c r="F677" s="843">
        <f t="shared" si="7"/>
        <v>0</v>
      </c>
    </row>
    <row r="678" spans="1:6">
      <c r="B678" s="1278" t="s">
        <v>2605</v>
      </c>
      <c r="E678" s="845"/>
      <c r="F678" s="843">
        <f t="shared" si="7"/>
        <v>0</v>
      </c>
    </row>
    <row r="679" spans="1:6">
      <c r="B679" s="1278" t="s">
        <v>2606</v>
      </c>
      <c r="E679" s="845"/>
      <c r="F679" s="843">
        <f t="shared" si="7"/>
        <v>0</v>
      </c>
    </row>
    <row r="680" spans="1:6">
      <c r="B680" s="1278" t="s">
        <v>2607</v>
      </c>
      <c r="E680" s="845"/>
      <c r="F680" s="843">
        <f t="shared" si="7"/>
        <v>0</v>
      </c>
    </row>
    <row r="681" spans="1:6">
      <c r="B681" s="1278" t="s">
        <v>2608</v>
      </c>
      <c r="E681" s="845"/>
      <c r="F681" s="843">
        <f t="shared" si="7"/>
        <v>0</v>
      </c>
    </row>
    <row r="682" spans="1:6">
      <c r="B682" s="1278" t="s">
        <v>2609</v>
      </c>
      <c r="C682" s="841" t="s">
        <v>223</v>
      </c>
      <c r="D682" s="842">
        <v>12</v>
      </c>
      <c r="E682" s="126"/>
      <c r="F682" s="843">
        <f t="shared" si="7"/>
        <v>0</v>
      </c>
    </row>
    <row r="683" spans="1:6">
      <c r="E683" s="845"/>
    </row>
    <row r="684" spans="1:6" ht="89.25">
      <c r="A684" s="844" t="s">
        <v>345</v>
      </c>
      <c r="B684" s="1278" t="s">
        <v>2610</v>
      </c>
      <c r="E684" s="845"/>
      <c r="F684" s="843">
        <f t="shared" si="7"/>
        <v>0</v>
      </c>
    </row>
    <row r="685" spans="1:6">
      <c r="B685" s="1278" t="s">
        <v>324</v>
      </c>
      <c r="E685" s="845"/>
      <c r="F685" s="843">
        <f t="shared" si="7"/>
        <v>0</v>
      </c>
    </row>
    <row r="686" spans="1:6">
      <c r="B686" s="1278" t="s">
        <v>2611</v>
      </c>
      <c r="E686" s="845"/>
      <c r="F686" s="843">
        <f t="shared" si="7"/>
        <v>0</v>
      </c>
    </row>
    <row r="687" spans="1:6">
      <c r="B687" s="1278" t="s">
        <v>2612</v>
      </c>
      <c r="E687" s="845"/>
      <c r="F687" s="843">
        <f t="shared" si="7"/>
        <v>0</v>
      </c>
    </row>
    <row r="688" spans="1:6">
      <c r="B688" s="1278" t="s">
        <v>2599</v>
      </c>
      <c r="E688" s="845"/>
      <c r="F688" s="843">
        <f t="shared" si="7"/>
        <v>0</v>
      </c>
    </row>
    <row r="689" spans="1:6">
      <c r="B689" s="1278" t="s">
        <v>2613</v>
      </c>
      <c r="E689" s="845"/>
      <c r="F689" s="843">
        <f t="shared" si="7"/>
        <v>0</v>
      </c>
    </row>
    <row r="690" spans="1:6">
      <c r="B690" s="1278" t="s">
        <v>2549</v>
      </c>
      <c r="C690" s="841" t="s">
        <v>223</v>
      </c>
      <c r="D690" s="842">
        <v>1</v>
      </c>
      <c r="E690" s="845"/>
      <c r="F690" s="843">
        <f t="shared" si="7"/>
        <v>0</v>
      </c>
    </row>
    <row r="691" spans="1:6">
      <c r="E691" s="845"/>
      <c r="F691" s="843">
        <f t="shared" si="7"/>
        <v>0</v>
      </c>
    </row>
    <row r="692" spans="1:6" ht="76.5">
      <c r="A692" s="844" t="s">
        <v>2614</v>
      </c>
      <c r="B692" s="1278" t="s">
        <v>2615</v>
      </c>
      <c r="E692" s="845"/>
    </row>
    <row r="693" spans="1:6">
      <c r="B693" s="1278" t="s">
        <v>324</v>
      </c>
      <c r="E693" s="845"/>
    </row>
    <row r="694" spans="1:6">
      <c r="B694" s="1278" t="s">
        <v>2616</v>
      </c>
      <c r="E694" s="845"/>
    </row>
    <row r="695" spans="1:6">
      <c r="B695" s="1278" t="s">
        <v>2617</v>
      </c>
      <c r="E695" s="845"/>
    </row>
    <row r="696" spans="1:6">
      <c r="B696" s="1278" t="s">
        <v>2599</v>
      </c>
      <c r="E696" s="845"/>
    </row>
    <row r="697" spans="1:6">
      <c r="B697" s="1278" t="s">
        <v>2613</v>
      </c>
      <c r="E697" s="845"/>
    </row>
    <row r="698" spans="1:6">
      <c r="B698" s="1278" t="s">
        <v>2538</v>
      </c>
      <c r="C698" s="841" t="s">
        <v>223</v>
      </c>
      <c r="D698" s="842">
        <v>2</v>
      </c>
      <c r="E698" s="845"/>
      <c r="F698" s="843">
        <f t="shared" si="7"/>
        <v>0</v>
      </c>
    </row>
    <row r="699" spans="1:6">
      <c r="E699" s="845"/>
    </row>
    <row r="700" spans="1:6" ht="76.5">
      <c r="A700" s="844" t="s">
        <v>347</v>
      </c>
      <c r="B700" s="1278" t="s">
        <v>2618</v>
      </c>
      <c r="E700" s="845"/>
      <c r="F700" s="843">
        <f t="shared" si="7"/>
        <v>0</v>
      </c>
    </row>
    <row r="701" spans="1:6">
      <c r="B701" s="1278" t="s">
        <v>324</v>
      </c>
      <c r="E701" s="845"/>
      <c r="F701" s="843">
        <f t="shared" si="7"/>
        <v>0</v>
      </c>
    </row>
    <row r="702" spans="1:6">
      <c r="B702" s="1278" t="s">
        <v>2619</v>
      </c>
      <c r="E702" s="845"/>
      <c r="F702" s="843">
        <f t="shared" si="7"/>
        <v>0</v>
      </c>
    </row>
    <row r="703" spans="1:6">
      <c r="B703" s="1278" t="s">
        <v>2620</v>
      </c>
      <c r="E703" s="845"/>
      <c r="F703" s="843">
        <f t="shared" si="7"/>
        <v>0</v>
      </c>
    </row>
    <row r="704" spans="1:6">
      <c r="B704" s="1278" t="s">
        <v>2621</v>
      </c>
      <c r="E704" s="845"/>
      <c r="F704" s="843">
        <f t="shared" si="7"/>
        <v>0</v>
      </c>
    </row>
    <row r="705" spans="1:6">
      <c r="B705" s="1278" t="s">
        <v>2613</v>
      </c>
      <c r="E705" s="845"/>
      <c r="F705" s="843">
        <f t="shared" si="7"/>
        <v>0</v>
      </c>
    </row>
    <row r="706" spans="1:6">
      <c r="B706" s="1278" t="s">
        <v>346</v>
      </c>
      <c r="C706" s="841" t="s">
        <v>223</v>
      </c>
      <c r="D706" s="842">
        <v>3</v>
      </c>
      <c r="E706" s="845"/>
      <c r="F706" s="843">
        <f t="shared" si="7"/>
        <v>0</v>
      </c>
    </row>
    <row r="707" spans="1:6">
      <c r="E707" s="845"/>
      <c r="F707" s="843">
        <f t="shared" si="7"/>
        <v>0</v>
      </c>
    </row>
    <row r="708" spans="1:6" ht="76.5">
      <c r="A708" s="844" t="s">
        <v>348</v>
      </c>
      <c r="B708" s="1278" t="s">
        <v>2622</v>
      </c>
      <c r="E708" s="845"/>
      <c r="F708" s="843">
        <f t="shared" si="7"/>
        <v>0</v>
      </c>
    </row>
    <row r="709" spans="1:6">
      <c r="B709" s="1278" t="s">
        <v>324</v>
      </c>
      <c r="E709" s="845"/>
      <c r="F709" s="843">
        <f t="shared" si="7"/>
        <v>0</v>
      </c>
    </row>
    <row r="710" spans="1:6">
      <c r="B710" s="1278" t="s">
        <v>2561</v>
      </c>
      <c r="E710" s="845"/>
      <c r="F710" s="843">
        <f t="shared" si="7"/>
        <v>0</v>
      </c>
    </row>
    <row r="711" spans="1:6">
      <c r="B711" s="1278" t="s">
        <v>2623</v>
      </c>
      <c r="E711" s="845"/>
      <c r="F711" s="843">
        <f t="shared" si="7"/>
        <v>0</v>
      </c>
    </row>
    <row r="712" spans="1:6">
      <c r="B712" s="1278" t="s">
        <v>2599</v>
      </c>
      <c r="E712" s="845"/>
      <c r="F712" s="843">
        <f t="shared" si="7"/>
        <v>0</v>
      </c>
    </row>
    <row r="713" spans="1:6">
      <c r="B713" s="1278" t="s">
        <v>2613</v>
      </c>
      <c r="E713" s="845"/>
      <c r="F713" s="843">
        <f t="shared" si="7"/>
        <v>0</v>
      </c>
    </row>
    <row r="714" spans="1:6">
      <c r="B714" s="1278" t="s">
        <v>346</v>
      </c>
      <c r="C714" s="841" t="s">
        <v>223</v>
      </c>
      <c r="D714" s="842">
        <v>3</v>
      </c>
      <c r="E714" s="845"/>
      <c r="F714" s="843">
        <f t="shared" si="7"/>
        <v>0</v>
      </c>
    </row>
    <row r="715" spans="1:6">
      <c r="E715" s="845"/>
    </row>
    <row r="716" spans="1:6" ht="63.75">
      <c r="A716" s="844" t="s">
        <v>349</v>
      </c>
      <c r="B716" s="1278" t="s">
        <v>2624</v>
      </c>
      <c r="E716" s="845"/>
      <c r="F716" s="843">
        <f t="shared" si="7"/>
        <v>0</v>
      </c>
    </row>
    <row r="717" spans="1:6">
      <c r="B717" s="1278" t="s">
        <v>216</v>
      </c>
      <c r="C717" s="841" t="s">
        <v>213</v>
      </c>
      <c r="D717" s="842">
        <v>65</v>
      </c>
      <c r="E717" s="126"/>
      <c r="F717" s="843">
        <f t="shared" si="7"/>
        <v>0</v>
      </c>
    </row>
    <row r="718" spans="1:6">
      <c r="B718" s="1278" t="s">
        <v>259</v>
      </c>
      <c r="C718" s="841" t="s">
        <v>228</v>
      </c>
      <c r="D718" s="842">
        <v>4983.01</v>
      </c>
      <c r="E718" s="126"/>
      <c r="F718" s="843">
        <f t="shared" ref="F718:F772" si="10">D718*E718</f>
        <v>0</v>
      </c>
    </row>
    <row r="719" spans="1:6">
      <c r="E719" s="845"/>
      <c r="F719" s="843">
        <f t="shared" si="10"/>
        <v>0</v>
      </c>
    </row>
    <row r="720" spans="1:6" ht="51">
      <c r="A720" s="844" t="s">
        <v>350</v>
      </c>
      <c r="B720" s="1278" t="s">
        <v>2625</v>
      </c>
      <c r="E720" s="845"/>
      <c r="F720" s="843">
        <f t="shared" si="10"/>
        <v>0</v>
      </c>
    </row>
    <row r="721" spans="1:6">
      <c r="B721" s="1278" t="s">
        <v>216</v>
      </c>
      <c r="C721" s="841" t="s">
        <v>213</v>
      </c>
      <c r="D721" s="842">
        <v>65</v>
      </c>
      <c r="E721" s="126"/>
      <c r="F721" s="843">
        <f t="shared" si="10"/>
        <v>0</v>
      </c>
    </row>
    <row r="722" spans="1:6">
      <c r="B722" s="1278" t="s">
        <v>259</v>
      </c>
      <c r="C722" s="841" t="s">
        <v>228</v>
      </c>
      <c r="D722" s="842">
        <v>4983.01</v>
      </c>
      <c r="E722" s="126"/>
      <c r="F722" s="843">
        <f t="shared" si="10"/>
        <v>0</v>
      </c>
    </row>
    <row r="723" spans="1:6">
      <c r="E723" s="845"/>
      <c r="F723" s="843">
        <f t="shared" si="10"/>
        <v>0</v>
      </c>
    </row>
    <row r="724" spans="1:6" ht="63.75">
      <c r="A724" s="844" t="s">
        <v>351</v>
      </c>
      <c r="B724" s="1278" t="s">
        <v>2626</v>
      </c>
      <c r="E724" s="845"/>
      <c r="F724" s="843">
        <f t="shared" si="10"/>
        <v>0</v>
      </c>
    </row>
    <row r="725" spans="1:6">
      <c r="B725" s="1278" t="s">
        <v>216</v>
      </c>
      <c r="C725" s="841" t="s">
        <v>213</v>
      </c>
      <c r="D725" s="842">
        <v>65</v>
      </c>
      <c r="E725" s="126"/>
      <c r="F725" s="843">
        <f t="shared" si="10"/>
        <v>0</v>
      </c>
    </row>
    <row r="726" spans="1:6">
      <c r="B726" s="1278" t="s">
        <v>259</v>
      </c>
      <c r="C726" s="841" t="s">
        <v>228</v>
      </c>
      <c r="D726" s="842">
        <v>4983.01</v>
      </c>
      <c r="E726" s="126"/>
      <c r="F726" s="843">
        <f t="shared" si="10"/>
        <v>0</v>
      </c>
    </row>
    <row r="727" spans="1:6">
      <c r="E727" s="845"/>
      <c r="F727" s="843">
        <f t="shared" si="10"/>
        <v>0</v>
      </c>
    </row>
    <row r="728" spans="1:6">
      <c r="A728" s="868"/>
      <c r="B728" s="134" t="s">
        <v>352</v>
      </c>
      <c r="C728" s="870"/>
      <c r="D728" s="871"/>
      <c r="E728" s="872"/>
      <c r="F728" s="872">
        <f t="shared" si="10"/>
        <v>0</v>
      </c>
    </row>
    <row r="729" spans="1:6">
      <c r="E729" s="845"/>
      <c r="F729" s="843">
        <f t="shared" si="10"/>
        <v>0</v>
      </c>
    </row>
    <row r="730" spans="1:6" ht="25.5">
      <c r="A730" s="844" t="s">
        <v>353</v>
      </c>
      <c r="B730" s="131" t="s">
        <v>354</v>
      </c>
      <c r="C730" s="841" t="s">
        <v>213</v>
      </c>
      <c r="D730" s="842">
        <v>3</v>
      </c>
      <c r="E730" s="126"/>
      <c r="F730" s="843">
        <f t="shared" si="10"/>
        <v>0</v>
      </c>
    </row>
    <row r="731" spans="1:6">
      <c r="E731" s="845"/>
      <c r="F731" s="843">
        <f t="shared" si="10"/>
        <v>0</v>
      </c>
    </row>
    <row r="732" spans="1:6">
      <c r="A732" s="844" t="s">
        <v>355</v>
      </c>
      <c r="B732" s="1278" t="s">
        <v>356</v>
      </c>
      <c r="E732" s="845"/>
      <c r="F732" s="843">
        <f t="shared" si="10"/>
        <v>0</v>
      </c>
    </row>
    <row r="733" spans="1:6" ht="51">
      <c r="B733" s="1278" t="s">
        <v>357</v>
      </c>
      <c r="E733" s="845"/>
      <c r="F733" s="843">
        <f t="shared" si="10"/>
        <v>0</v>
      </c>
    </row>
    <row r="734" spans="1:6" ht="102">
      <c r="B734" s="1278" t="s">
        <v>246</v>
      </c>
      <c r="E734" s="845"/>
      <c r="F734" s="843">
        <f t="shared" si="10"/>
        <v>0</v>
      </c>
    </row>
    <row r="735" spans="1:6" ht="63.75">
      <c r="B735" s="1278" t="s">
        <v>358</v>
      </c>
      <c r="E735" s="845"/>
      <c r="F735" s="843">
        <f t="shared" si="10"/>
        <v>0</v>
      </c>
    </row>
    <row r="736" spans="1:6">
      <c r="B736" s="1278" t="s">
        <v>221</v>
      </c>
      <c r="E736" s="845"/>
      <c r="F736" s="843">
        <f t="shared" si="10"/>
        <v>0</v>
      </c>
    </row>
    <row r="737" spans="1:6">
      <c r="B737" s="1278" t="s">
        <v>237</v>
      </c>
      <c r="C737" s="841" t="s">
        <v>213</v>
      </c>
      <c r="D737" s="842">
        <v>10</v>
      </c>
      <c r="E737" s="126"/>
      <c r="F737" s="843">
        <f t="shared" si="10"/>
        <v>0</v>
      </c>
    </row>
    <row r="738" spans="1:6">
      <c r="B738" s="1278" t="s">
        <v>230</v>
      </c>
      <c r="C738" s="841" t="s">
        <v>228</v>
      </c>
      <c r="D738" s="842">
        <f>D737*100</f>
        <v>1000</v>
      </c>
      <c r="E738" s="126"/>
      <c r="F738" s="843">
        <f t="shared" si="10"/>
        <v>0</v>
      </c>
    </row>
    <row r="739" spans="1:6">
      <c r="B739" s="1278" t="s">
        <v>217</v>
      </c>
      <c r="C739" s="841" t="s">
        <v>218</v>
      </c>
      <c r="D739" s="842">
        <v>93</v>
      </c>
      <c r="E739" s="126"/>
      <c r="F739" s="843">
        <f t="shared" si="10"/>
        <v>0</v>
      </c>
    </row>
    <row r="740" spans="1:6">
      <c r="E740" s="845"/>
      <c r="F740" s="843">
        <f t="shared" si="10"/>
        <v>0</v>
      </c>
    </row>
    <row r="741" spans="1:6">
      <c r="A741" s="844" t="s">
        <v>359</v>
      </c>
      <c r="B741" s="1278" t="s">
        <v>360</v>
      </c>
      <c r="E741" s="845"/>
      <c r="F741" s="843">
        <f t="shared" si="10"/>
        <v>0</v>
      </c>
    </row>
    <row r="742" spans="1:6" ht="51">
      <c r="B742" s="1278" t="s">
        <v>361</v>
      </c>
      <c r="E742" s="845"/>
      <c r="F742" s="843">
        <f t="shared" si="10"/>
        <v>0</v>
      </c>
    </row>
    <row r="743" spans="1:6" ht="102">
      <c r="B743" s="1278" t="s">
        <v>246</v>
      </c>
      <c r="E743" s="845"/>
      <c r="F743" s="843">
        <f t="shared" si="10"/>
        <v>0</v>
      </c>
    </row>
    <row r="744" spans="1:6" ht="63.75">
      <c r="B744" s="1278" t="s">
        <v>358</v>
      </c>
      <c r="E744" s="845"/>
      <c r="F744" s="843">
        <f t="shared" si="10"/>
        <v>0</v>
      </c>
    </row>
    <row r="745" spans="1:6">
      <c r="B745" s="1278" t="s">
        <v>221</v>
      </c>
      <c r="E745" s="845"/>
      <c r="F745" s="843">
        <f t="shared" si="10"/>
        <v>0</v>
      </c>
    </row>
    <row r="746" spans="1:6">
      <c r="B746" s="1278" t="s">
        <v>237</v>
      </c>
      <c r="C746" s="841" t="s">
        <v>213</v>
      </c>
      <c r="D746" s="842">
        <v>8.5</v>
      </c>
      <c r="E746" s="126"/>
      <c r="F746" s="843">
        <f t="shared" si="10"/>
        <v>0</v>
      </c>
    </row>
    <row r="747" spans="1:6">
      <c r="B747" s="1278" t="s">
        <v>230</v>
      </c>
      <c r="C747" s="841" t="s">
        <v>228</v>
      </c>
      <c r="D747" s="842">
        <f>D746*100</f>
        <v>850</v>
      </c>
      <c r="E747" s="126"/>
      <c r="F747" s="843">
        <f t="shared" si="10"/>
        <v>0</v>
      </c>
    </row>
    <row r="748" spans="1:6">
      <c r="B748" s="1278" t="s">
        <v>217</v>
      </c>
      <c r="C748" s="841" t="s">
        <v>218</v>
      </c>
      <c r="D748" s="842">
        <v>78</v>
      </c>
      <c r="E748" s="126"/>
      <c r="F748" s="843">
        <f t="shared" si="10"/>
        <v>0</v>
      </c>
    </row>
    <row r="749" spans="1:6">
      <c r="E749" s="845"/>
      <c r="F749" s="843">
        <f t="shared" si="10"/>
        <v>0</v>
      </c>
    </row>
    <row r="750" spans="1:6">
      <c r="A750" s="844" t="s">
        <v>362</v>
      </c>
      <c r="B750" s="1278" t="s">
        <v>363</v>
      </c>
      <c r="E750" s="845"/>
      <c r="F750" s="843">
        <f t="shared" si="10"/>
        <v>0</v>
      </c>
    </row>
    <row r="751" spans="1:6" ht="51">
      <c r="B751" s="1278" t="s">
        <v>364</v>
      </c>
      <c r="E751" s="845"/>
      <c r="F751" s="843">
        <f t="shared" si="10"/>
        <v>0</v>
      </c>
    </row>
    <row r="752" spans="1:6" ht="102">
      <c r="B752" s="1278" t="s">
        <v>246</v>
      </c>
      <c r="E752" s="845"/>
      <c r="F752" s="843">
        <f t="shared" si="10"/>
        <v>0</v>
      </c>
    </row>
    <row r="753" spans="1:6" ht="63.75">
      <c r="B753" s="1278" t="s">
        <v>358</v>
      </c>
      <c r="E753" s="845"/>
      <c r="F753" s="843">
        <f t="shared" si="10"/>
        <v>0</v>
      </c>
    </row>
    <row r="754" spans="1:6">
      <c r="B754" s="1278" t="s">
        <v>221</v>
      </c>
      <c r="E754" s="845"/>
      <c r="F754" s="843">
        <f t="shared" si="10"/>
        <v>0</v>
      </c>
    </row>
    <row r="755" spans="1:6">
      <c r="B755" s="1278" t="s">
        <v>237</v>
      </c>
      <c r="C755" s="841" t="s">
        <v>213</v>
      </c>
      <c r="D755" s="842">
        <v>7.6</v>
      </c>
      <c r="E755" s="126"/>
      <c r="F755" s="843">
        <f t="shared" si="10"/>
        <v>0</v>
      </c>
    </row>
    <row r="756" spans="1:6">
      <c r="B756" s="1278" t="s">
        <v>230</v>
      </c>
      <c r="C756" s="841" t="s">
        <v>228</v>
      </c>
      <c r="D756" s="842">
        <f>D755*100</f>
        <v>760</v>
      </c>
      <c r="E756" s="126"/>
      <c r="F756" s="843">
        <f t="shared" si="10"/>
        <v>0</v>
      </c>
    </row>
    <row r="757" spans="1:6">
      <c r="B757" s="1278" t="s">
        <v>217</v>
      </c>
      <c r="C757" s="841" t="s">
        <v>218</v>
      </c>
      <c r="D757" s="842">
        <v>70</v>
      </c>
      <c r="E757" s="126"/>
      <c r="F757" s="843">
        <f t="shared" si="10"/>
        <v>0</v>
      </c>
    </row>
    <row r="758" spans="1:6">
      <c r="E758" s="845"/>
      <c r="F758" s="843">
        <f t="shared" si="10"/>
        <v>0</v>
      </c>
    </row>
    <row r="759" spans="1:6">
      <c r="E759" s="845"/>
      <c r="F759" s="843">
        <f t="shared" si="10"/>
        <v>0</v>
      </c>
    </row>
    <row r="760" spans="1:6">
      <c r="A760" s="868"/>
      <c r="B760" s="134" t="s">
        <v>365</v>
      </c>
      <c r="C760" s="870"/>
      <c r="D760" s="871"/>
      <c r="E760" s="872"/>
      <c r="F760" s="872">
        <f t="shared" si="10"/>
        <v>0</v>
      </c>
    </row>
    <row r="761" spans="1:6">
      <c r="E761" s="845"/>
      <c r="F761" s="843">
        <f t="shared" si="10"/>
        <v>0</v>
      </c>
    </row>
    <row r="762" spans="1:6" ht="38.25">
      <c r="A762" s="844" t="s">
        <v>366</v>
      </c>
      <c r="B762" s="131" t="s">
        <v>367</v>
      </c>
      <c r="C762" s="841" t="s">
        <v>213</v>
      </c>
      <c r="D762" s="842">
        <v>0.5</v>
      </c>
      <c r="E762" s="126"/>
      <c r="F762" s="843">
        <f t="shared" si="10"/>
        <v>0</v>
      </c>
    </row>
    <row r="763" spans="1:6">
      <c r="B763" s="131"/>
      <c r="E763" s="126"/>
      <c r="F763" s="843">
        <f t="shared" si="10"/>
        <v>0</v>
      </c>
    </row>
    <row r="764" spans="1:6" ht="51">
      <c r="A764" s="844" t="s">
        <v>368</v>
      </c>
      <c r="B764" s="1278" t="s">
        <v>369</v>
      </c>
      <c r="E764" s="126"/>
      <c r="F764" s="843">
        <f t="shared" si="10"/>
        <v>0</v>
      </c>
    </row>
    <row r="765" spans="1:6" ht="76.5">
      <c r="B765" s="1278" t="s">
        <v>281</v>
      </c>
      <c r="E765" s="126"/>
      <c r="F765" s="843">
        <f t="shared" si="10"/>
        <v>0</v>
      </c>
    </row>
    <row r="766" spans="1:6" ht="63.75">
      <c r="B766" s="1278" t="s">
        <v>236</v>
      </c>
      <c r="E766" s="126"/>
      <c r="F766" s="843">
        <f t="shared" si="10"/>
        <v>0</v>
      </c>
    </row>
    <row r="767" spans="1:6">
      <c r="B767" s="1278" t="s">
        <v>221</v>
      </c>
      <c r="E767" s="126"/>
      <c r="F767" s="843">
        <f t="shared" si="10"/>
        <v>0</v>
      </c>
    </row>
    <row r="768" spans="1:6">
      <c r="B768" s="1278" t="s">
        <v>237</v>
      </c>
      <c r="C768" s="841" t="s">
        <v>213</v>
      </c>
      <c r="D768" s="842">
        <v>1</v>
      </c>
      <c r="E768" s="126"/>
      <c r="F768" s="843">
        <f t="shared" si="10"/>
        <v>0</v>
      </c>
    </row>
    <row r="769" spans="1:6">
      <c r="B769" s="1278" t="s">
        <v>230</v>
      </c>
      <c r="C769" s="841" t="s">
        <v>228</v>
      </c>
      <c r="D769" s="842">
        <f>D768*100</f>
        <v>100</v>
      </c>
      <c r="E769" s="126"/>
      <c r="F769" s="843">
        <f t="shared" si="10"/>
        <v>0</v>
      </c>
    </row>
    <row r="770" spans="1:6">
      <c r="B770" s="1278" t="s">
        <v>217</v>
      </c>
      <c r="C770" s="841" t="s">
        <v>218</v>
      </c>
      <c r="D770" s="842">
        <v>1.9</v>
      </c>
      <c r="E770" s="126"/>
      <c r="F770" s="843">
        <f t="shared" si="10"/>
        <v>0</v>
      </c>
    </row>
    <row r="771" spans="1:6">
      <c r="E771" s="845"/>
      <c r="F771" s="843">
        <f t="shared" si="10"/>
        <v>0</v>
      </c>
    </row>
    <row r="772" spans="1:6">
      <c r="E772" s="845"/>
      <c r="F772" s="843">
        <f t="shared" si="10"/>
        <v>0</v>
      </c>
    </row>
    <row r="773" spans="1:6">
      <c r="B773" s="846" t="s">
        <v>172</v>
      </c>
      <c r="C773" s="847"/>
      <c r="D773" s="848"/>
      <c r="E773" s="864"/>
      <c r="F773" s="849">
        <f>SUM(F255:F771)</f>
        <v>0</v>
      </c>
    </row>
    <row r="774" spans="1:6">
      <c r="B774" s="853"/>
      <c r="C774" s="854"/>
      <c r="D774" s="855"/>
      <c r="E774" s="865"/>
      <c r="F774" s="856"/>
    </row>
    <row r="775" spans="1:6">
      <c r="E775" s="845"/>
    </row>
    <row r="776" spans="1:6">
      <c r="A776" s="840" t="s">
        <v>25</v>
      </c>
      <c r="B776" s="1529" t="s">
        <v>26</v>
      </c>
      <c r="C776" s="1529"/>
      <c r="D776" s="1529"/>
      <c r="E776" s="1529"/>
      <c r="F776" s="1529"/>
    </row>
    <row r="777" spans="1:6">
      <c r="B777" s="1533"/>
      <c r="C777" s="1533"/>
      <c r="D777" s="1533"/>
      <c r="E777" s="1533"/>
      <c r="F777" s="1533"/>
    </row>
    <row r="778" spans="1:6" ht="39.75" customHeight="1">
      <c r="B778" s="1528" t="s">
        <v>370</v>
      </c>
      <c r="C778" s="1528"/>
      <c r="D778" s="1528"/>
      <c r="E778" s="1528"/>
      <c r="F778" s="1528"/>
    </row>
    <row r="779" spans="1:6" ht="12.75" customHeight="1">
      <c r="B779" s="1533" t="s">
        <v>371</v>
      </c>
      <c r="C779" s="1533"/>
      <c r="D779" s="1533"/>
      <c r="E779" s="1533"/>
      <c r="F779" s="1533"/>
    </row>
    <row r="780" spans="1:6" ht="12.75" customHeight="1">
      <c r="B780" s="1533" t="s">
        <v>372</v>
      </c>
      <c r="C780" s="1533"/>
      <c r="D780" s="1533"/>
      <c r="E780" s="1533"/>
      <c r="F780" s="1533"/>
    </row>
    <row r="781" spans="1:6" ht="12.75" customHeight="1">
      <c r="B781" s="1533" t="s">
        <v>373</v>
      </c>
      <c r="C781" s="1533"/>
      <c r="D781" s="1533"/>
      <c r="E781" s="1533"/>
      <c r="F781" s="1533"/>
    </row>
    <row r="782" spans="1:6" ht="12.75" customHeight="1">
      <c r="B782" s="1533" t="s">
        <v>374</v>
      </c>
      <c r="C782" s="1533"/>
      <c r="D782" s="1533"/>
      <c r="E782" s="1533"/>
      <c r="F782" s="1533"/>
    </row>
    <row r="783" spans="1:6" ht="12.75" customHeight="1">
      <c r="B783" s="1533" t="s">
        <v>375</v>
      </c>
      <c r="C783" s="1533"/>
      <c r="D783" s="1533"/>
      <c r="E783" s="1533"/>
      <c r="F783" s="1533"/>
    </row>
    <row r="784" spans="1:6" ht="12.75" customHeight="1">
      <c r="B784" s="1533" t="s">
        <v>376</v>
      </c>
      <c r="C784" s="1533"/>
      <c r="D784" s="1533"/>
      <c r="E784" s="1533"/>
      <c r="F784" s="1533"/>
    </row>
    <row r="785" spans="2:6" ht="12.75" customHeight="1">
      <c r="B785" s="1533" t="s">
        <v>377</v>
      </c>
      <c r="C785" s="1533"/>
      <c r="D785" s="1533"/>
      <c r="E785" s="1533"/>
      <c r="F785" s="1533"/>
    </row>
    <row r="786" spans="2:6" ht="12.75" customHeight="1">
      <c r="B786" s="1533" t="s">
        <v>378</v>
      </c>
      <c r="C786" s="1533"/>
      <c r="D786" s="1533"/>
      <c r="E786" s="1533"/>
      <c r="F786" s="1533"/>
    </row>
    <row r="787" spans="2:6" ht="12.75" customHeight="1">
      <c r="B787" s="1533" t="s">
        <v>379</v>
      </c>
      <c r="C787" s="1533"/>
      <c r="D787" s="1533"/>
      <c r="E787" s="1533"/>
      <c r="F787" s="1533"/>
    </row>
    <row r="788" spans="2:6" ht="12.75" customHeight="1">
      <c r="B788" s="1533" t="s">
        <v>380</v>
      </c>
      <c r="C788" s="1533"/>
      <c r="D788" s="1533"/>
      <c r="E788" s="1533"/>
      <c r="F788" s="1533"/>
    </row>
    <row r="789" spans="2:6" ht="12.75" customHeight="1">
      <c r="B789" s="1533" t="s">
        <v>381</v>
      </c>
      <c r="C789" s="1533"/>
      <c r="D789" s="1533"/>
      <c r="E789" s="1533"/>
      <c r="F789" s="1533"/>
    </row>
    <row r="790" spans="2:6" ht="12.75" customHeight="1">
      <c r="B790" s="1533" t="s">
        <v>382</v>
      </c>
      <c r="C790" s="1533"/>
      <c r="D790" s="1533"/>
      <c r="E790" s="1533"/>
      <c r="F790" s="1533"/>
    </row>
    <row r="791" spans="2:6" ht="12.75" customHeight="1">
      <c r="B791" s="1533" t="s">
        <v>383</v>
      </c>
      <c r="C791" s="1533"/>
      <c r="D791" s="1533"/>
      <c r="E791" s="1533"/>
      <c r="F791" s="1533"/>
    </row>
    <row r="792" spans="2:6" ht="12.75" customHeight="1">
      <c r="B792" s="1533" t="s">
        <v>384</v>
      </c>
      <c r="C792" s="1533"/>
      <c r="D792" s="1533"/>
      <c r="E792" s="1533"/>
      <c r="F792" s="1533"/>
    </row>
    <row r="793" spans="2:6" ht="12.75" customHeight="1">
      <c r="B793" s="1533" t="s">
        <v>385</v>
      </c>
      <c r="C793" s="1533"/>
      <c r="D793" s="1533"/>
      <c r="E793" s="1533"/>
      <c r="F793" s="1533"/>
    </row>
    <row r="794" spans="2:6" ht="12.75" customHeight="1">
      <c r="B794" s="1533" t="s">
        <v>386</v>
      </c>
      <c r="C794" s="1533"/>
      <c r="D794" s="1533"/>
      <c r="E794" s="1533"/>
      <c r="F794" s="1533"/>
    </row>
    <row r="795" spans="2:6">
      <c r="B795" s="1533" t="s">
        <v>387</v>
      </c>
      <c r="C795" s="1533"/>
      <c r="D795" s="1533"/>
      <c r="E795" s="1533"/>
      <c r="F795" s="1533"/>
    </row>
    <row r="796" spans="2:6">
      <c r="B796" s="1533" t="s">
        <v>388</v>
      </c>
      <c r="C796" s="1533"/>
      <c r="D796" s="1533"/>
      <c r="E796" s="1533"/>
      <c r="F796" s="1533"/>
    </row>
    <row r="797" spans="2:6">
      <c r="B797" s="1533" t="s">
        <v>389</v>
      </c>
      <c r="C797" s="1533"/>
      <c r="D797" s="1533"/>
      <c r="E797" s="1533"/>
      <c r="F797" s="1533"/>
    </row>
    <row r="798" spans="2:6">
      <c r="B798" s="1533" t="s">
        <v>390</v>
      </c>
      <c r="C798" s="1533"/>
      <c r="D798" s="1533"/>
      <c r="E798" s="1533"/>
      <c r="F798" s="1533"/>
    </row>
    <row r="799" spans="2:6">
      <c r="B799" s="1533" t="s">
        <v>391</v>
      </c>
      <c r="C799" s="1533"/>
      <c r="D799" s="1533"/>
      <c r="E799" s="1533"/>
      <c r="F799" s="1533"/>
    </row>
    <row r="800" spans="2:6">
      <c r="B800" s="1533" t="s">
        <v>392</v>
      </c>
      <c r="C800" s="1533"/>
      <c r="D800" s="1533"/>
      <c r="E800" s="1533"/>
      <c r="F800" s="1533"/>
    </row>
    <row r="801" spans="2:6">
      <c r="B801" s="1533" t="s">
        <v>393</v>
      </c>
      <c r="C801" s="1533"/>
      <c r="D801" s="1533"/>
      <c r="E801" s="1533"/>
      <c r="F801" s="1533"/>
    </row>
    <row r="802" spans="2:6" ht="29.25" customHeight="1">
      <c r="B802" s="1528" t="s">
        <v>394</v>
      </c>
      <c r="C802" s="1528"/>
      <c r="D802" s="1528"/>
      <c r="E802" s="1528"/>
      <c r="F802" s="1528"/>
    </row>
    <row r="803" spans="2:6" ht="39" customHeight="1">
      <c r="B803" s="1533" t="s">
        <v>395</v>
      </c>
      <c r="C803" s="1533"/>
      <c r="D803" s="1533"/>
      <c r="E803" s="1533"/>
      <c r="F803" s="1533"/>
    </row>
    <row r="804" spans="2:6" ht="39" customHeight="1">
      <c r="B804" s="1533" t="s">
        <v>396</v>
      </c>
      <c r="C804" s="1533"/>
      <c r="D804" s="1533"/>
      <c r="E804" s="1533"/>
      <c r="F804" s="1533"/>
    </row>
    <row r="805" spans="2:6">
      <c r="B805" s="1533" t="s">
        <v>67</v>
      </c>
      <c r="C805" s="1533"/>
      <c r="D805" s="1533"/>
      <c r="E805" s="1533"/>
      <c r="F805" s="1533"/>
    </row>
    <row r="806" spans="2:6" ht="28.5" customHeight="1">
      <c r="B806" s="1533" t="s">
        <v>397</v>
      </c>
      <c r="C806" s="1533"/>
      <c r="D806" s="1533"/>
      <c r="E806" s="1533"/>
      <c r="F806" s="1533"/>
    </row>
    <row r="807" spans="2:6" ht="27" customHeight="1">
      <c r="B807" s="1533" t="s">
        <v>398</v>
      </c>
      <c r="C807" s="1533"/>
      <c r="D807" s="1533"/>
      <c r="E807" s="1533"/>
      <c r="F807" s="1533"/>
    </row>
    <row r="808" spans="2:6" ht="57" customHeight="1">
      <c r="B808" s="1533" t="s">
        <v>2783</v>
      </c>
      <c r="C808" s="1533"/>
      <c r="D808" s="1533"/>
      <c r="E808" s="1533"/>
      <c r="F808" s="1533"/>
    </row>
    <row r="809" spans="2:6" ht="26.25" customHeight="1">
      <c r="B809" s="1533" t="s">
        <v>399</v>
      </c>
      <c r="C809" s="1533"/>
      <c r="D809" s="1533"/>
      <c r="E809" s="1533"/>
      <c r="F809" s="1533"/>
    </row>
    <row r="810" spans="2:6">
      <c r="B810" s="1533" t="s">
        <v>400</v>
      </c>
      <c r="C810" s="1533"/>
      <c r="D810" s="1533"/>
      <c r="E810" s="1533"/>
      <c r="F810" s="1533"/>
    </row>
    <row r="811" spans="2:6" ht="40.5" customHeight="1">
      <c r="B811" s="1533" t="s">
        <v>401</v>
      </c>
      <c r="C811" s="1533"/>
      <c r="D811" s="1533"/>
      <c r="E811" s="1533"/>
      <c r="F811" s="1533"/>
    </row>
    <row r="812" spans="2:6" ht="51" customHeight="1">
      <c r="B812" s="1533" t="s">
        <v>402</v>
      </c>
      <c r="C812" s="1533"/>
      <c r="D812" s="1533"/>
      <c r="E812" s="1533"/>
      <c r="F812" s="1533"/>
    </row>
    <row r="813" spans="2:6" ht="13.5" customHeight="1">
      <c r="B813" s="1533" t="s">
        <v>403</v>
      </c>
      <c r="C813" s="1533"/>
      <c r="D813" s="1533"/>
      <c r="E813" s="1533"/>
      <c r="F813" s="1533"/>
    </row>
    <row r="814" spans="2:6" ht="27.75" customHeight="1">
      <c r="B814" s="1533" t="s">
        <v>404</v>
      </c>
      <c r="C814" s="1533"/>
      <c r="D814" s="1533"/>
      <c r="E814" s="1533"/>
      <c r="F814" s="1533"/>
    </row>
    <row r="815" spans="2:6" ht="51" customHeight="1">
      <c r="B815" s="1533" t="s">
        <v>405</v>
      </c>
      <c r="C815" s="1533"/>
      <c r="D815" s="1533"/>
      <c r="E815" s="1533"/>
      <c r="F815" s="1533"/>
    </row>
    <row r="816" spans="2:6" ht="27" customHeight="1">
      <c r="B816" s="1533" t="s">
        <v>406</v>
      </c>
      <c r="C816" s="1533"/>
      <c r="D816" s="1533"/>
      <c r="E816" s="1533"/>
      <c r="F816" s="1533"/>
    </row>
    <row r="817" spans="1:6" ht="53.25" customHeight="1">
      <c r="B817" s="1533" t="s">
        <v>407</v>
      </c>
      <c r="C817" s="1533"/>
      <c r="D817" s="1533"/>
      <c r="E817" s="1533"/>
      <c r="F817" s="1533"/>
    </row>
    <row r="818" spans="1:6">
      <c r="B818" s="1533" t="s">
        <v>408</v>
      </c>
      <c r="C818" s="1533"/>
      <c r="D818" s="1533"/>
      <c r="E818" s="1533"/>
      <c r="F818" s="1533"/>
    </row>
    <row r="819" spans="1:6">
      <c r="B819" s="1533" t="s">
        <v>409</v>
      </c>
      <c r="C819" s="1533"/>
      <c r="D819" s="1533"/>
      <c r="E819" s="1533"/>
      <c r="F819" s="1533"/>
    </row>
    <row r="820" spans="1:6">
      <c r="B820" s="1533" t="s">
        <v>410</v>
      </c>
      <c r="C820" s="1533"/>
      <c r="D820" s="1533"/>
      <c r="E820" s="1533"/>
      <c r="F820" s="1533"/>
    </row>
    <row r="821" spans="1:6">
      <c r="A821" s="844" t="s">
        <v>102</v>
      </c>
      <c r="B821" s="1278" t="s">
        <v>411</v>
      </c>
      <c r="C821" s="861"/>
      <c r="D821" s="862"/>
      <c r="E821" s="861"/>
      <c r="F821" s="863"/>
    </row>
    <row r="822" spans="1:6">
      <c r="A822" s="844" t="s">
        <v>102</v>
      </c>
      <c r="B822" s="1278" t="s">
        <v>412</v>
      </c>
      <c r="C822" s="861"/>
      <c r="D822" s="862"/>
      <c r="E822" s="861"/>
      <c r="F822" s="863"/>
    </row>
    <row r="823" spans="1:6">
      <c r="A823" s="844" t="s">
        <v>102</v>
      </c>
      <c r="B823" s="1278" t="s">
        <v>413</v>
      </c>
      <c r="C823" s="861"/>
      <c r="D823" s="862"/>
      <c r="E823" s="861"/>
      <c r="F823" s="863"/>
    </row>
    <row r="824" spans="1:6">
      <c r="A824" s="844" t="s">
        <v>102</v>
      </c>
      <c r="B824" s="1278" t="s">
        <v>414</v>
      </c>
      <c r="C824" s="861"/>
      <c r="D824" s="862"/>
      <c r="E824" s="861"/>
      <c r="F824" s="863"/>
    </row>
    <row r="825" spans="1:6" ht="52.5" customHeight="1">
      <c r="B825" s="1533" t="s">
        <v>415</v>
      </c>
      <c r="C825" s="1533"/>
      <c r="D825" s="1533"/>
      <c r="E825" s="1533"/>
      <c r="F825" s="1533"/>
    </row>
    <row r="826" spans="1:6">
      <c r="B826" s="1533" t="s">
        <v>416</v>
      </c>
      <c r="C826" s="1533"/>
      <c r="D826" s="1533"/>
      <c r="E826" s="1533"/>
      <c r="F826" s="1533"/>
    </row>
    <row r="827" spans="1:6">
      <c r="B827" s="1533" t="s">
        <v>417</v>
      </c>
      <c r="C827" s="1533"/>
      <c r="D827" s="1533"/>
      <c r="E827" s="1533"/>
      <c r="F827" s="1533"/>
    </row>
    <row r="828" spans="1:6">
      <c r="C828" s="861"/>
      <c r="D828" s="1278"/>
      <c r="E828" s="861"/>
      <c r="F828" s="863"/>
    </row>
    <row r="829" spans="1:6">
      <c r="C829" s="861"/>
      <c r="D829" s="1278"/>
      <c r="E829" s="861"/>
      <c r="F829" s="863"/>
    </row>
    <row r="830" spans="1:6">
      <c r="A830" s="868"/>
      <c r="B830" s="134" t="s">
        <v>418</v>
      </c>
      <c r="C830" s="870"/>
      <c r="D830" s="871"/>
      <c r="E830" s="872"/>
      <c r="F830" s="873"/>
    </row>
    <row r="831" spans="1:6">
      <c r="C831" s="861"/>
      <c r="D831" s="1278"/>
      <c r="E831" s="861"/>
      <c r="F831" s="878"/>
    </row>
    <row r="832" spans="1:6" ht="51">
      <c r="A832" s="844" t="s">
        <v>19</v>
      </c>
      <c r="B832" s="1284" t="s">
        <v>419</v>
      </c>
      <c r="C832" s="861"/>
      <c r="D832" s="867"/>
      <c r="E832" s="861"/>
      <c r="F832" s="879">
        <f>D832*E832</f>
        <v>0</v>
      </c>
    </row>
    <row r="833" spans="1:6">
      <c r="B833" s="1284" t="s">
        <v>420</v>
      </c>
      <c r="C833" s="880" t="s">
        <v>218</v>
      </c>
      <c r="D833" s="867">
        <v>3240</v>
      </c>
      <c r="E833" s="126"/>
      <c r="F833" s="879">
        <f t="shared" ref="F833:F836" si="11">D833*E833</f>
        <v>0</v>
      </c>
    </row>
    <row r="834" spans="1:6">
      <c r="C834" s="861"/>
      <c r="D834" s="867"/>
      <c r="E834" s="128"/>
      <c r="F834" s="879">
        <f t="shared" si="11"/>
        <v>0</v>
      </c>
    </row>
    <row r="835" spans="1:6" ht="25.5">
      <c r="A835" s="844" t="s">
        <v>32</v>
      </c>
      <c r="B835" s="1284" t="s">
        <v>421</v>
      </c>
      <c r="C835" s="880" t="s">
        <v>218</v>
      </c>
      <c r="D835" s="879">
        <f>D833</f>
        <v>3240</v>
      </c>
      <c r="E835" s="126"/>
      <c r="F835" s="879">
        <f t="shared" si="11"/>
        <v>0</v>
      </c>
    </row>
    <row r="836" spans="1:6">
      <c r="B836" s="1284"/>
      <c r="C836" s="880"/>
      <c r="D836" s="879"/>
      <c r="E836" s="881"/>
      <c r="F836" s="879">
        <f t="shared" si="11"/>
        <v>0</v>
      </c>
    </row>
    <row r="837" spans="1:6">
      <c r="B837" s="1284"/>
      <c r="C837" s="880"/>
      <c r="D837" s="879"/>
      <c r="E837" s="881"/>
      <c r="F837" s="863"/>
    </row>
    <row r="838" spans="1:6">
      <c r="A838" s="868"/>
      <c r="B838" s="134" t="s">
        <v>270</v>
      </c>
      <c r="C838" s="870"/>
      <c r="D838" s="871"/>
      <c r="E838" s="872"/>
      <c r="F838" s="871">
        <f t="shared" ref="F838" si="12">D838*E838</f>
        <v>0</v>
      </c>
    </row>
    <row r="839" spans="1:6">
      <c r="B839" s="1284"/>
      <c r="C839" s="880"/>
      <c r="D839" s="879"/>
      <c r="E839" s="881"/>
      <c r="F839" s="863"/>
    </row>
    <row r="840" spans="1:6" ht="89.25">
      <c r="A840" s="844" t="s">
        <v>53</v>
      </c>
      <c r="B840" s="853" t="s">
        <v>2627</v>
      </c>
      <c r="C840" s="841" t="s">
        <v>218</v>
      </c>
      <c r="D840" s="855">
        <v>25</v>
      </c>
      <c r="E840" s="126"/>
      <c r="F840" s="879">
        <f t="shared" ref="F840" si="13">D840*E840</f>
        <v>0</v>
      </c>
    </row>
    <row r="841" spans="1:6">
      <c r="B841" s="1284"/>
      <c r="C841" s="880"/>
      <c r="D841" s="879"/>
      <c r="E841" s="881"/>
      <c r="F841" s="863"/>
    </row>
    <row r="842" spans="1:6">
      <c r="C842" s="861"/>
      <c r="D842" s="1278"/>
      <c r="E842" s="861"/>
      <c r="F842" s="863"/>
    </row>
    <row r="843" spans="1:6">
      <c r="A843" s="868"/>
      <c r="B843" s="134" t="s">
        <v>310</v>
      </c>
      <c r="C843" s="870"/>
      <c r="D843" s="871"/>
      <c r="E843" s="872"/>
      <c r="F843" s="871">
        <f t="shared" ref="F843:F850" si="14">D843*E843</f>
        <v>0</v>
      </c>
    </row>
    <row r="844" spans="1:6">
      <c r="B844" s="882"/>
      <c r="C844" s="854"/>
      <c r="D844" s="855"/>
      <c r="E844" s="865"/>
      <c r="F844" s="843">
        <f t="shared" si="14"/>
        <v>0</v>
      </c>
    </row>
    <row r="845" spans="1:6" ht="102">
      <c r="A845" s="844" t="s">
        <v>219</v>
      </c>
      <c r="B845" s="853" t="s">
        <v>422</v>
      </c>
      <c r="C845" s="841" t="s">
        <v>218</v>
      </c>
      <c r="D845" s="855">
        <v>40</v>
      </c>
      <c r="E845" s="126"/>
      <c r="F845" s="879">
        <f t="shared" si="14"/>
        <v>0</v>
      </c>
    </row>
    <row r="846" spans="1:6">
      <c r="B846" s="882"/>
      <c r="C846" s="854"/>
      <c r="D846" s="855"/>
      <c r="E846" s="865"/>
      <c r="F846" s="879">
        <f t="shared" si="14"/>
        <v>0</v>
      </c>
    </row>
    <row r="847" spans="1:6" ht="51">
      <c r="A847" s="844" t="s">
        <v>224</v>
      </c>
      <c r="B847" s="1278" t="s">
        <v>2628</v>
      </c>
      <c r="D847" s="855"/>
      <c r="E847" s="865"/>
      <c r="F847" s="879">
        <f t="shared" si="14"/>
        <v>0</v>
      </c>
    </row>
    <row r="848" spans="1:6">
      <c r="B848" s="1278" t="s">
        <v>2629</v>
      </c>
      <c r="C848" s="841" t="s">
        <v>556</v>
      </c>
      <c r="D848" s="855">
        <v>11</v>
      </c>
      <c r="E848" s="865"/>
      <c r="F848" s="879">
        <f t="shared" si="14"/>
        <v>0</v>
      </c>
    </row>
    <row r="849" spans="1:6">
      <c r="B849" s="1278" t="s">
        <v>2630</v>
      </c>
      <c r="C849" s="841" t="s">
        <v>556</v>
      </c>
      <c r="D849" s="855">
        <v>11</v>
      </c>
      <c r="E849" s="865"/>
      <c r="F849" s="879">
        <f t="shared" si="14"/>
        <v>0</v>
      </c>
    </row>
    <row r="850" spans="1:6">
      <c r="B850" s="882"/>
      <c r="C850" s="854"/>
      <c r="D850" s="855"/>
      <c r="E850" s="865"/>
      <c r="F850" s="879">
        <f t="shared" si="14"/>
        <v>0</v>
      </c>
    </row>
    <row r="851" spans="1:6">
      <c r="B851" s="882"/>
      <c r="C851" s="854"/>
      <c r="D851" s="855"/>
      <c r="E851" s="865"/>
      <c r="F851" s="856"/>
    </row>
    <row r="852" spans="1:6">
      <c r="B852" s="846" t="s">
        <v>172</v>
      </c>
      <c r="C852" s="847"/>
      <c r="D852" s="848"/>
      <c r="E852" s="864"/>
      <c r="F852" s="849">
        <f>SUM(F832:F850)</f>
        <v>0</v>
      </c>
    </row>
    <row r="853" spans="1:6">
      <c r="B853" s="853"/>
      <c r="C853" s="854"/>
      <c r="D853" s="855"/>
      <c r="E853" s="865"/>
      <c r="F853" s="856"/>
    </row>
    <row r="854" spans="1:6">
      <c r="B854" s="853"/>
      <c r="C854" s="854"/>
      <c r="D854" s="855"/>
      <c r="E854" s="865"/>
      <c r="F854" s="856"/>
    </row>
    <row r="855" spans="1:6">
      <c r="B855" s="853"/>
      <c r="C855" s="854"/>
      <c r="D855" s="855"/>
      <c r="E855" s="865"/>
      <c r="F855" s="856"/>
    </row>
    <row r="856" spans="1:6">
      <c r="A856" s="840" t="s">
        <v>27</v>
      </c>
      <c r="B856" s="1529" t="s">
        <v>423</v>
      </c>
      <c r="C856" s="1529"/>
      <c r="D856" s="1529"/>
      <c r="E856" s="1529"/>
      <c r="F856" s="1529"/>
    </row>
    <row r="857" spans="1:6">
      <c r="B857" s="1276"/>
      <c r="C857" s="1274"/>
      <c r="D857" s="883"/>
      <c r="E857" s="1274"/>
      <c r="F857" s="866"/>
    </row>
    <row r="858" spans="1:6">
      <c r="B858" s="1533" t="s">
        <v>424</v>
      </c>
      <c r="C858" s="1533"/>
      <c r="D858" s="1533"/>
      <c r="E858" s="1533"/>
      <c r="F858" s="1533"/>
    </row>
    <row r="859" spans="1:6">
      <c r="A859" s="844" t="s">
        <v>102</v>
      </c>
      <c r="B859" s="1533" t="s">
        <v>425</v>
      </c>
      <c r="C859" s="1533"/>
      <c r="D859" s="1533"/>
      <c r="E859" s="1533"/>
      <c r="F859" s="1533"/>
    </row>
    <row r="860" spans="1:6">
      <c r="A860" s="844" t="s">
        <v>102</v>
      </c>
      <c r="B860" s="1533" t="s">
        <v>426</v>
      </c>
      <c r="C860" s="1533"/>
      <c r="D860" s="1533"/>
      <c r="E860" s="1533"/>
      <c r="F860" s="1533"/>
    </row>
    <row r="861" spans="1:6">
      <c r="A861" s="844" t="s">
        <v>102</v>
      </c>
      <c r="B861" s="1533" t="s">
        <v>427</v>
      </c>
      <c r="C861" s="1533"/>
      <c r="D861" s="1533"/>
      <c r="E861" s="1533"/>
      <c r="F861" s="1533"/>
    </row>
    <row r="862" spans="1:6" ht="12.75" customHeight="1">
      <c r="A862" s="844" t="s">
        <v>102</v>
      </c>
      <c r="B862" s="1533" t="s">
        <v>428</v>
      </c>
      <c r="C862" s="1533"/>
      <c r="D862" s="1533"/>
      <c r="E862" s="1533"/>
      <c r="F862" s="1533"/>
    </row>
    <row r="863" spans="1:6" ht="12.75" customHeight="1">
      <c r="A863" s="844" t="s">
        <v>102</v>
      </c>
      <c r="B863" s="1533" t="s">
        <v>429</v>
      </c>
      <c r="C863" s="1533"/>
      <c r="D863" s="1533"/>
      <c r="E863" s="1533"/>
      <c r="F863" s="1533"/>
    </row>
    <row r="864" spans="1:6" ht="12.75" customHeight="1">
      <c r="A864" s="844" t="s">
        <v>102</v>
      </c>
      <c r="B864" s="1533" t="s">
        <v>430</v>
      </c>
      <c r="C864" s="1533"/>
      <c r="D864" s="1533"/>
      <c r="E864" s="1533"/>
      <c r="F864" s="1533"/>
    </row>
    <row r="865" spans="1:6" ht="12.75" customHeight="1">
      <c r="A865" s="844" t="s">
        <v>102</v>
      </c>
      <c r="B865" s="1533" t="s">
        <v>431</v>
      </c>
      <c r="C865" s="1533"/>
      <c r="D865" s="1533"/>
      <c r="E865" s="1533"/>
      <c r="F865" s="1533"/>
    </row>
    <row r="866" spans="1:6" ht="12.75" customHeight="1">
      <c r="A866" s="844" t="s">
        <v>102</v>
      </c>
      <c r="B866" s="1533" t="s">
        <v>432</v>
      </c>
      <c r="C866" s="1533"/>
      <c r="D866" s="1533"/>
      <c r="E866" s="1533"/>
      <c r="F866" s="1533"/>
    </row>
    <row r="867" spans="1:6">
      <c r="A867" s="844" t="s">
        <v>102</v>
      </c>
      <c r="B867" s="1533" t="s">
        <v>433</v>
      </c>
      <c r="C867" s="1533"/>
      <c r="D867" s="1533"/>
      <c r="E867" s="1533"/>
      <c r="F867" s="1533"/>
    </row>
    <row r="868" spans="1:6">
      <c r="A868" s="844" t="s">
        <v>102</v>
      </c>
      <c r="B868" s="1533" t="s">
        <v>434</v>
      </c>
      <c r="C868" s="1533"/>
      <c r="D868" s="1533"/>
      <c r="E868" s="1533"/>
      <c r="F868" s="1533"/>
    </row>
    <row r="869" spans="1:6">
      <c r="A869" s="844" t="s">
        <v>102</v>
      </c>
      <c r="B869" s="1533" t="s">
        <v>435</v>
      </c>
      <c r="C869" s="1533"/>
      <c r="D869" s="1533"/>
      <c r="E869" s="1533"/>
      <c r="F869" s="1533"/>
    </row>
    <row r="870" spans="1:6">
      <c r="A870" s="844" t="s">
        <v>102</v>
      </c>
      <c r="B870" s="1533" t="s">
        <v>436</v>
      </c>
      <c r="C870" s="1533"/>
      <c r="D870" s="1533"/>
      <c r="E870" s="1533"/>
      <c r="F870" s="1533"/>
    </row>
    <row r="871" spans="1:6">
      <c r="A871" s="844" t="s">
        <v>102</v>
      </c>
      <c r="B871" s="1533" t="s">
        <v>437</v>
      </c>
      <c r="C871" s="1533"/>
      <c r="D871" s="1533"/>
      <c r="E871" s="1533"/>
      <c r="F871" s="1533"/>
    </row>
    <row r="872" spans="1:6">
      <c r="A872" s="844" t="s">
        <v>102</v>
      </c>
      <c r="B872" s="1533" t="s">
        <v>438</v>
      </c>
      <c r="C872" s="1533"/>
      <c r="D872" s="1533"/>
      <c r="E872" s="1533"/>
      <c r="F872" s="1533"/>
    </row>
    <row r="873" spans="1:6">
      <c r="A873" s="844" t="s">
        <v>102</v>
      </c>
      <c r="B873" s="1533" t="s">
        <v>439</v>
      </c>
      <c r="C873" s="1533"/>
      <c r="D873" s="1533"/>
      <c r="E873" s="1533"/>
      <c r="F873" s="1533"/>
    </row>
    <row r="874" spans="1:6">
      <c r="A874" s="844" t="s">
        <v>102</v>
      </c>
      <c r="B874" s="1533" t="s">
        <v>440</v>
      </c>
      <c r="C874" s="1533"/>
      <c r="D874" s="1533"/>
      <c r="E874" s="1533"/>
      <c r="F874" s="1533"/>
    </row>
    <row r="875" spans="1:6">
      <c r="A875" s="844" t="s">
        <v>102</v>
      </c>
      <c r="B875" s="1533" t="s">
        <v>441</v>
      </c>
      <c r="C875" s="1533"/>
      <c r="D875" s="1533"/>
      <c r="E875" s="1533"/>
      <c r="F875" s="1533"/>
    </row>
    <row r="876" spans="1:6" ht="12.75" customHeight="1">
      <c r="B876" s="1533" t="s">
        <v>442</v>
      </c>
      <c r="C876" s="1533"/>
      <c r="D876" s="1533"/>
      <c r="E876" s="1533"/>
      <c r="F876" s="1533"/>
    </row>
    <row r="877" spans="1:6" ht="27.75" customHeight="1">
      <c r="A877" s="844" t="s">
        <v>102</v>
      </c>
      <c r="B877" s="1533" t="s">
        <v>443</v>
      </c>
      <c r="C877" s="1533"/>
      <c r="D877" s="1533"/>
      <c r="E877" s="1533"/>
      <c r="F877" s="1533"/>
    </row>
    <row r="878" spans="1:6">
      <c r="A878" s="844" t="s">
        <v>102</v>
      </c>
      <c r="B878" s="1533" t="s">
        <v>444</v>
      </c>
      <c r="C878" s="1533"/>
      <c r="D878" s="1533"/>
      <c r="E878" s="1533"/>
      <c r="F878" s="1533"/>
    </row>
    <row r="879" spans="1:6">
      <c r="A879" s="844" t="s">
        <v>102</v>
      </c>
      <c r="B879" s="1533" t="s">
        <v>445</v>
      </c>
      <c r="C879" s="1533"/>
      <c r="D879" s="1533"/>
      <c r="E879" s="1533"/>
      <c r="F879" s="1533"/>
    </row>
    <row r="880" spans="1:6" ht="26.25" customHeight="1">
      <c r="A880" s="837"/>
      <c r="B880" s="1533" t="s">
        <v>446</v>
      </c>
      <c r="C880" s="1533"/>
      <c r="D880" s="1533"/>
      <c r="E880" s="1533"/>
      <c r="F880" s="1533"/>
    </row>
    <row r="881" spans="1:6">
      <c r="A881" s="837"/>
      <c r="B881" s="1533" t="s">
        <v>447</v>
      </c>
      <c r="C881" s="1533"/>
      <c r="D881" s="1533"/>
      <c r="E881" s="1533"/>
      <c r="F881" s="1533"/>
    </row>
    <row r="882" spans="1:6" ht="26.25" customHeight="1">
      <c r="A882" s="837"/>
      <c r="B882" s="1533" t="s">
        <v>448</v>
      </c>
      <c r="C882" s="1533"/>
      <c r="D882" s="1533"/>
      <c r="E882" s="1533"/>
      <c r="F882" s="1533"/>
    </row>
    <row r="883" spans="1:6" ht="29.25" customHeight="1">
      <c r="A883" s="837"/>
      <c r="B883" s="1533" t="s">
        <v>449</v>
      </c>
      <c r="C883" s="1533"/>
      <c r="D883" s="1533"/>
      <c r="E883" s="1533"/>
      <c r="F883" s="1533"/>
    </row>
    <row r="884" spans="1:6" ht="39.75" customHeight="1">
      <c r="A884" s="837"/>
      <c r="B884" s="1533" t="s">
        <v>450</v>
      </c>
      <c r="C884" s="1533"/>
      <c r="D884" s="1533"/>
      <c r="E884" s="1533"/>
      <c r="F884" s="1533"/>
    </row>
    <row r="885" spans="1:6" ht="41.25" customHeight="1">
      <c r="A885" s="837"/>
      <c r="B885" s="1533" t="s">
        <v>451</v>
      </c>
      <c r="C885" s="1533"/>
      <c r="D885" s="1533"/>
      <c r="E885" s="1533"/>
      <c r="F885" s="1533"/>
    </row>
    <row r="886" spans="1:6" ht="39" customHeight="1">
      <c r="A886" s="837"/>
      <c r="B886" s="1533" t="s">
        <v>452</v>
      </c>
      <c r="C886" s="1533"/>
      <c r="D886" s="1533"/>
      <c r="E886" s="1533"/>
      <c r="F886" s="1533"/>
    </row>
    <row r="887" spans="1:6" ht="30" customHeight="1">
      <c r="A887" s="837"/>
      <c r="B887" s="1533" t="s">
        <v>453</v>
      </c>
      <c r="C887" s="1533"/>
      <c r="D887" s="1533"/>
      <c r="E887" s="1533"/>
      <c r="F887" s="1533"/>
    </row>
    <row r="888" spans="1:6" ht="27" customHeight="1">
      <c r="A888" s="837"/>
      <c r="B888" s="1533" t="s">
        <v>454</v>
      </c>
      <c r="C888" s="1533"/>
      <c r="D888" s="1533"/>
      <c r="E888" s="1533"/>
      <c r="F888" s="1533"/>
    </row>
    <row r="889" spans="1:6">
      <c r="A889" s="837"/>
      <c r="B889" s="1533" t="s">
        <v>455</v>
      </c>
      <c r="C889" s="1533"/>
      <c r="D889" s="1533"/>
      <c r="E889" s="1533"/>
      <c r="F889" s="1533"/>
    </row>
    <row r="890" spans="1:6" ht="29.25" customHeight="1">
      <c r="A890" s="837"/>
      <c r="B890" s="1533" t="s">
        <v>456</v>
      </c>
      <c r="C890" s="1533"/>
      <c r="D890" s="1533"/>
      <c r="E890" s="1533"/>
      <c r="F890" s="1533"/>
    </row>
    <row r="891" spans="1:6" ht="51.75" customHeight="1">
      <c r="A891" s="837"/>
      <c r="B891" s="1533" t="s">
        <v>457</v>
      </c>
      <c r="C891" s="1533"/>
      <c r="D891" s="1533"/>
      <c r="E891" s="1533"/>
      <c r="F891" s="1533"/>
    </row>
    <row r="892" spans="1:6" ht="26.25" customHeight="1">
      <c r="A892" s="837"/>
      <c r="B892" s="1533" t="s">
        <v>458</v>
      </c>
      <c r="C892" s="1533"/>
      <c r="D892" s="1533"/>
      <c r="E892" s="1533"/>
      <c r="F892" s="1533"/>
    </row>
    <row r="893" spans="1:6" ht="27.75" customHeight="1">
      <c r="A893" s="837"/>
      <c r="B893" s="1533" t="s">
        <v>459</v>
      </c>
      <c r="C893" s="1533"/>
      <c r="D893" s="1533"/>
      <c r="E893" s="1533"/>
      <c r="F893" s="1533"/>
    </row>
    <row r="894" spans="1:6">
      <c r="A894" s="837"/>
      <c r="E894" s="845"/>
    </row>
    <row r="895" spans="1:6">
      <c r="A895" s="837"/>
      <c r="E895" s="845"/>
    </row>
    <row r="896" spans="1:6">
      <c r="A896" s="868"/>
      <c r="B896" s="134" t="s">
        <v>211</v>
      </c>
      <c r="C896" s="870"/>
      <c r="D896" s="871"/>
      <c r="E896" s="872"/>
      <c r="F896" s="873"/>
    </row>
    <row r="897" spans="1:6">
      <c r="A897" s="837"/>
      <c r="E897" s="845"/>
    </row>
    <row r="898" spans="1:6" ht="38.25">
      <c r="A898" s="844" t="s">
        <v>19</v>
      </c>
      <c r="B898" s="1278" t="s">
        <v>460</v>
      </c>
      <c r="C898" s="841" t="s">
        <v>213</v>
      </c>
      <c r="D898" s="842">
        <v>30.5</v>
      </c>
      <c r="E898" s="126"/>
      <c r="F898" s="843">
        <f t="shared" ref="F898:F954" si="15">D898*E898</f>
        <v>0</v>
      </c>
    </row>
    <row r="899" spans="1:6">
      <c r="A899" s="837"/>
      <c r="E899" s="126"/>
      <c r="F899" s="843">
        <f t="shared" si="15"/>
        <v>0</v>
      </c>
    </row>
    <row r="900" spans="1:6" ht="51">
      <c r="A900" s="844" t="s">
        <v>32</v>
      </c>
      <c r="B900" s="1278" t="s">
        <v>461</v>
      </c>
      <c r="C900" s="841" t="s">
        <v>213</v>
      </c>
      <c r="D900" s="842">
        <v>0.6</v>
      </c>
      <c r="E900" s="126"/>
      <c r="F900" s="843">
        <f t="shared" si="15"/>
        <v>0</v>
      </c>
    </row>
    <row r="901" spans="1:6">
      <c r="A901" s="837"/>
      <c r="E901" s="126"/>
      <c r="F901" s="843">
        <f t="shared" si="15"/>
        <v>0</v>
      </c>
    </row>
    <row r="902" spans="1:6" ht="38.25">
      <c r="A902" s="844" t="s">
        <v>53</v>
      </c>
      <c r="B902" s="1278" t="s">
        <v>462</v>
      </c>
      <c r="C902" s="841" t="s">
        <v>213</v>
      </c>
      <c r="D902" s="842">
        <v>32.700000000000003</v>
      </c>
      <c r="E902" s="126"/>
      <c r="F902" s="843">
        <f t="shared" si="15"/>
        <v>0</v>
      </c>
    </row>
    <row r="903" spans="1:6">
      <c r="E903" s="126"/>
      <c r="F903" s="843">
        <f t="shared" si="15"/>
        <v>0</v>
      </c>
    </row>
    <row r="904" spans="1:6" ht="51">
      <c r="A904" s="844" t="s">
        <v>219</v>
      </c>
      <c r="B904" s="1278" t="s">
        <v>463</v>
      </c>
      <c r="C904" s="841" t="s">
        <v>213</v>
      </c>
      <c r="D904" s="842">
        <v>2</v>
      </c>
      <c r="E904" s="126"/>
      <c r="F904" s="843">
        <f t="shared" si="15"/>
        <v>0</v>
      </c>
    </row>
    <row r="905" spans="1:6">
      <c r="E905" s="126"/>
      <c r="F905" s="843">
        <f t="shared" si="15"/>
        <v>0</v>
      </c>
    </row>
    <row r="906" spans="1:6" ht="38.25">
      <c r="A906" s="844" t="s">
        <v>224</v>
      </c>
      <c r="B906" s="1278" t="s">
        <v>464</v>
      </c>
      <c r="C906" s="841" t="s">
        <v>213</v>
      </c>
      <c r="D906" s="842">
        <v>0.5</v>
      </c>
      <c r="E906" s="126"/>
      <c r="F906" s="843">
        <f t="shared" si="15"/>
        <v>0</v>
      </c>
    </row>
    <row r="907" spans="1:6">
      <c r="E907" s="126"/>
      <c r="F907" s="843">
        <f t="shared" si="15"/>
        <v>0</v>
      </c>
    </row>
    <row r="908" spans="1:6" ht="38.25">
      <c r="A908" s="844" t="s">
        <v>226</v>
      </c>
      <c r="B908" s="1278" t="s">
        <v>465</v>
      </c>
      <c r="C908" s="841" t="s">
        <v>213</v>
      </c>
      <c r="D908" s="842">
        <v>9.1999999999999993</v>
      </c>
      <c r="E908" s="126"/>
      <c r="F908" s="843">
        <f t="shared" si="15"/>
        <v>0</v>
      </c>
    </row>
    <row r="909" spans="1:6">
      <c r="E909" s="126"/>
      <c r="F909" s="843">
        <f t="shared" si="15"/>
        <v>0</v>
      </c>
    </row>
    <row r="910" spans="1:6" ht="38.25">
      <c r="A910" s="844" t="s">
        <v>229</v>
      </c>
      <c r="B910" s="1278" t="s">
        <v>466</v>
      </c>
      <c r="C910" s="841" t="s">
        <v>213</v>
      </c>
      <c r="D910" s="842">
        <v>2.1</v>
      </c>
      <c r="E910" s="126"/>
      <c r="F910" s="843">
        <f t="shared" si="15"/>
        <v>0</v>
      </c>
    </row>
    <row r="911" spans="1:6">
      <c r="E911" s="845"/>
      <c r="F911" s="843">
        <f t="shared" si="15"/>
        <v>0</v>
      </c>
    </row>
    <row r="912" spans="1:6" ht="81.75" customHeight="1">
      <c r="A912" s="844" t="s">
        <v>231</v>
      </c>
      <c r="B912" s="1278" t="s">
        <v>467</v>
      </c>
      <c r="C912" s="837"/>
      <c r="D912" s="837"/>
      <c r="E912" s="845"/>
      <c r="F912" s="843">
        <f t="shared" si="15"/>
        <v>0</v>
      </c>
    </row>
    <row r="913" spans="1:6">
      <c r="B913" s="1278" t="s">
        <v>468</v>
      </c>
      <c r="C913" s="841" t="s">
        <v>218</v>
      </c>
      <c r="D913" s="842">
        <v>1931.5</v>
      </c>
      <c r="E913" s="126"/>
      <c r="F913" s="843">
        <f t="shared" si="15"/>
        <v>0</v>
      </c>
    </row>
    <row r="914" spans="1:6">
      <c r="B914" s="1278" t="s">
        <v>469</v>
      </c>
      <c r="C914" s="841" t="s">
        <v>218</v>
      </c>
      <c r="D914" s="842">
        <v>154.4</v>
      </c>
      <c r="E914" s="126"/>
      <c r="F914" s="843">
        <f t="shared" si="15"/>
        <v>0</v>
      </c>
    </row>
    <row r="915" spans="1:6">
      <c r="E915" s="845"/>
      <c r="F915" s="843">
        <f t="shared" si="15"/>
        <v>0</v>
      </c>
    </row>
    <row r="916" spans="1:6" ht="80.25" customHeight="1">
      <c r="A916" s="844" t="s">
        <v>234</v>
      </c>
      <c r="B916" s="1278" t="s">
        <v>470</v>
      </c>
      <c r="C916" s="837"/>
      <c r="D916" s="837"/>
      <c r="E916" s="845"/>
      <c r="F916" s="843">
        <f t="shared" si="15"/>
        <v>0</v>
      </c>
    </row>
    <row r="917" spans="1:6">
      <c r="B917" s="1278" t="s">
        <v>468</v>
      </c>
      <c r="C917" s="841" t="s">
        <v>218</v>
      </c>
      <c r="D917" s="842">
        <v>198</v>
      </c>
      <c r="E917" s="126"/>
      <c r="F917" s="843">
        <f t="shared" si="15"/>
        <v>0</v>
      </c>
    </row>
    <row r="918" spans="1:6">
      <c r="B918" s="1278" t="s">
        <v>469</v>
      </c>
      <c r="C918" s="841" t="s">
        <v>218</v>
      </c>
      <c r="D918" s="842">
        <v>5.2</v>
      </c>
      <c r="E918" s="126"/>
      <c r="F918" s="843">
        <f t="shared" si="15"/>
        <v>0</v>
      </c>
    </row>
    <row r="919" spans="1:6">
      <c r="E919" s="845"/>
      <c r="F919" s="843">
        <f t="shared" si="15"/>
        <v>0</v>
      </c>
    </row>
    <row r="920" spans="1:6" ht="81" customHeight="1">
      <c r="A920" s="844" t="s">
        <v>240</v>
      </c>
      <c r="B920" s="1278" t="s">
        <v>471</v>
      </c>
      <c r="C920" s="841" t="s">
        <v>218</v>
      </c>
      <c r="D920" s="842">
        <v>62</v>
      </c>
      <c r="E920" s="126"/>
      <c r="F920" s="843">
        <f t="shared" si="15"/>
        <v>0</v>
      </c>
    </row>
    <row r="921" spans="1:6">
      <c r="E921" s="126"/>
      <c r="F921" s="843">
        <f t="shared" si="15"/>
        <v>0</v>
      </c>
    </row>
    <row r="922" spans="1:6" ht="79.5" customHeight="1">
      <c r="A922" s="844" t="s">
        <v>244</v>
      </c>
      <c r="B922" s="1278" t="s">
        <v>472</v>
      </c>
      <c r="E922" s="133"/>
      <c r="F922" s="843">
        <f t="shared" si="15"/>
        <v>0</v>
      </c>
    </row>
    <row r="923" spans="1:6">
      <c r="B923" s="1278" t="s">
        <v>473</v>
      </c>
      <c r="C923" s="841" t="s">
        <v>218</v>
      </c>
      <c r="D923" s="842">
        <v>86.2</v>
      </c>
      <c r="E923" s="133"/>
      <c r="F923" s="843">
        <f t="shared" si="15"/>
        <v>0</v>
      </c>
    </row>
    <row r="924" spans="1:6">
      <c r="B924" s="1278" t="s">
        <v>474</v>
      </c>
      <c r="C924" s="841" t="s">
        <v>218</v>
      </c>
      <c r="D924" s="842">
        <v>23</v>
      </c>
      <c r="E924" s="133"/>
      <c r="F924" s="843">
        <f t="shared" si="15"/>
        <v>0</v>
      </c>
    </row>
    <row r="925" spans="1:6">
      <c r="E925" s="845"/>
      <c r="F925" s="843">
        <f t="shared" si="15"/>
        <v>0</v>
      </c>
    </row>
    <row r="926" spans="1:6" ht="38.25" customHeight="1">
      <c r="A926" s="844" t="s">
        <v>247</v>
      </c>
      <c r="B926" s="1278" t="s">
        <v>475</v>
      </c>
      <c r="E926" s="845"/>
      <c r="F926" s="843">
        <f t="shared" si="15"/>
        <v>0</v>
      </c>
    </row>
    <row r="927" spans="1:6">
      <c r="B927" s="1278" t="s">
        <v>476</v>
      </c>
      <c r="E927" s="845"/>
      <c r="F927" s="843">
        <f t="shared" si="15"/>
        <v>0</v>
      </c>
    </row>
    <row r="928" spans="1:6">
      <c r="B928" s="1278" t="s">
        <v>477</v>
      </c>
      <c r="E928" s="845"/>
      <c r="F928" s="843">
        <f t="shared" si="15"/>
        <v>0</v>
      </c>
    </row>
    <row r="929" spans="1:6">
      <c r="B929" s="1278" t="s">
        <v>478</v>
      </c>
      <c r="E929" s="845"/>
      <c r="F929" s="843">
        <f t="shared" si="15"/>
        <v>0</v>
      </c>
    </row>
    <row r="930" spans="1:6" ht="25.5">
      <c r="B930" s="1278" t="s">
        <v>479</v>
      </c>
      <c r="E930" s="845"/>
      <c r="F930" s="843">
        <f t="shared" si="15"/>
        <v>0</v>
      </c>
    </row>
    <row r="931" spans="1:6" ht="38.25">
      <c r="B931" s="1278" t="s">
        <v>2631</v>
      </c>
      <c r="C931" s="841" t="s">
        <v>218</v>
      </c>
      <c r="D931" s="842">
        <v>481</v>
      </c>
      <c r="E931" s="126"/>
      <c r="F931" s="843">
        <f t="shared" si="15"/>
        <v>0</v>
      </c>
    </row>
    <row r="932" spans="1:6">
      <c r="E932" s="126"/>
      <c r="F932" s="843">
        <f t="shared" si="15"/>
        <v>0</v>
      </c>
    </row>
    <row r="933" spans="1:6" ht="51">
      <c r="A933" s="844" t="s">
        <v>248</v>
      </c>
      <c r="B933" s="1278" t="s">
        <v>480</v>
      </c>
      <c r="E933" s="126"/>
      <c r="F933" s="843">
        <f t="shared" si="15"/>
        <v>0</v>
      </c>
    </row>
    <row r="934" spans="1:6">
      <c r="B934" s="1278" t="s">
        <v>481</v>
      </c>
      <c r="E934" s="126"/>
      <c r="F934" s="843">
        <f t="shared" si="15"/>
        <v>0</v>
      </c>
    </row>
    <row r="935" spans="1:6">
      <c r="B935" s="1278" t="s">
        <v>477</v>
      </c>
      <c r="E935" s="126"/>
      <c r="F935" s="843">
        <f t="shared" si="15"/>
        <v>0</v>
      </c>
    </row>
    <row r="936" spans="1:6">
      <c r="B936" s="1278" t="s">
        <v>478</v>
      </c>
      <c r="E936" s="126"/>
      <c r="F936" s="843">
        <f t="shared" si="15"/>
        <v>0</v>
      </c>
    </row>
    <row r="937" spans="1:6" ht="25.5">
      <c r="B937" s="1278" t="s">
        <v>479</v>
      </c>
      <c r="E937" s="126"/>
      <c r="F937" s="843">
        <f t="shared" si="15"/>
        <v>0</v>
      </c>
    </row>
    <row r="938" spans="1:6" ht="25.5">
      <c r="B938" s="1278" t="s">
        <v>482</v>
      </c>
      <c r="E938" s="126"/>
      <c r="F938" s="843">
        <f t="shared" si="15"/>
        <v>0</v>
      </c>
    </row>
    <row r="939" spans="1:6" ht="38.25">
      <c r="B939" s="1278" t="s">
        <v>2631</v>
      </c>
      <c r="E939" s="126"/>
      <c r="F939" s="843">
        <f t="shared" si="15"/>
        <v>0</v>
      </c>
    </row>
    <row r="940" spans="1:6">
      <c r="B940" s="1278" t="s">
        <v>483</v>
      </c>
      <c r="C940" s="841" t="s">
        <v>218</v>
      </c>
      <c r="D940" s="842">
        <v>57.9</v>
      </c>
      <c r="E940" s="126"/>
      <c r="F940" s="843">
        <f t="shared" si="15"/>
        <v>0</v>
      </c>
    </row>
    <row r="941" spans="1:6">
      <c r="E941" s="845"/>
      <c r="F941" s="843">
        <f t="shared" si="15"/>
        <v>0</v>
      </c>
    </row>
    <row r="942" spans="1:6" ht="63.75">
      <c r="A942" s="844" t="s">
        <v>250</v>
      </c>
      <c r="B942" s="1278" t="s">
        <v>484</v>
      </c>
      <c r="E942" s="845"/>
      <c r="F942" s="843">
        <f t="shared" si="15"/>
        <v>0</v>
      </c>
    </row>
    <row r="943" spans="1:6">
      <c r="B943" s="1278" t="s">
        <v>485</v>
      </c>
      <c r="E943" s="845"/>
      <c r="F943" s="843">
        <f t="shared" si="15"/>
        <v>0</v>
      </c>
    </row>
    <row r="944" spans="1:6">
      <c r="B944" s="1278" t="s">
        <v>477</v>
      </c>
      <c r="E944" s="845"/>
      <c r="F944" s="843">
        <f t="shared" si="15"/>
        <v>0</v>
      </c>
    </row>
    <row r="945" spans="1:6">
      <c r="B945" s="1278" t="s">
        <v>486</v>
      </c>
      <c r="C945" s="837"/>
      <c r="E945" s="845"/>
      <c r="F945" s="843">
        <f t="shared" si="15"/>
        <v>0</v>
      </c>
    </row>
    <row r="946" spans="1:6">
      <c r="B946" s="1278" t="s">
        <v>487</v>
      </c>
      <c r="E946" s="845"/>
      <c r="F946" s="843">
        <f t="shared" si="15"/>
        <v>0</v>
      </c>
    </row>
    <row r="947" spans="1:6" ht="38.25">
      <c r="B947" s="1278" t="s">
        <v>488</v>
      </c>
      <c r="E947" s="845"/>
      <c r="F947" s="843">
        <f t="shared" si="15"/>
        <v>0</v>
      </c>
    </row>
    <row r="948" spans="1:6" ht="38.25">
      <c r="B948" s="1278" t="s">
        <v>2631</v>
      </c>
      <c r="E948" s="845"/>
      <c r="F948" s="843">
        <f t="shared" si="15"/>
        <v>0</v>
      </c>
    </row>
    <row r="949" spans="1:6" ht="25.5">
      <c r="B949" s="1278" t="s">
        <v>489</v>
      </c>
      <c r="C949" s="841" t="s">
        <v>218</v>
      </c>
      <c r="D949" s="842">
        <v>1034</v>
      </c>
      <c r="E949" s="126"/>
      <c r="F949" s="843">
        <f t="shared" si="15"/>
        <v>0</v>
      </c>
    </row>
    <row r="950" spans="1:6">
      <c r="B950" s="1278" t="s">
        <v>490</v>
      </c>
      <c r="C950" s="841" t="s">
        <v>218</v>
      </c>
      <c r="D950" s="842">
        <v>258.5</v>
      </c>
      <c r="E950" s="126"/>
      <c r="F950" s="843">
        <f t="shared" si="15"/>
        <v>0</v>
      </c>
    </row>
    <row r="951" spans="1:6">
      <c r="B951" s="1278" t="s">
        <v>491</v>
      </c>
      <c r="C951" s="841" t="s">
        <v>218</v>
      </c>
      <c r="D951" s="842">
        <v>258.5</v>
      </c>
      <c r="E951" s="126"/>
      <c r="F951" s="843">
        <f t="shared" si="15"/>
        <v>0</v>
      </c>
    </row>
    <row r="952" spans="1:6">
      <c r="B952" s="1278" t="s">
        <v>492</v>
      </c>
      <c r="C952" s="841" t="s">
        <v>218</v>
      </c>
      <c r="D952" s="842">
        <v>15.4</v>
      </c>
      <c r="E952" s="126"/>
      <c r="F952" s="843">
        <f t="shared" si="15"/>
        <v>0</v>
      </c>
    </row>
    <row r="953" spans="1:6">
      <c r="E953" s="845"/>
      <c r="F953" s="843">
        <f t="shared" si="15"/>
        <v>0</v>
      </c>
    </row>
    <row r="954" spans="1:6">
      <c r="B954" s="1284"/>
      <c r="C954" s="880"/>
      <c r="E954" s="845"/>
      <c r="F954" s="843">
        <f t="shared" si="15"/>
        <v>0</v>
      </c>
    </row>
    <row r="955" spans="1:6">
      <c r="A955" s="868"/>
      <c r="B955" s="134" t="s">
        <v>270</v>
      </c>
      <c r="C955" s="870"/>
      <c r="D955" s="871"/>
      <c r="E955" s="872"/>
      <c r="F955" s="873"/>
    </row>
    <row r="956" spans="1:6">
      <c r="B956" s="1284"/>
      <c r="C956" s="880"/>
      <c r="E956" s="845"/>
    </row>
    <row r="957" spans="1:6" ht="38.25">
      <c r="A957" s="844" t="s">
        <v>253</v>
      </c>
      <c r="B957" s="1278" t="s">
        <v>462</v>
      </c>
      <c r="C957" s="841" t="s">
        <v>213</v>
      </c>
      <c r="D957" s="842">
        <v>35</v>
      </c>
      <c r="E957" s="126"/>
      <c r="F957" s="843">
        <f t="shared" ref="F957:F1000" si="16">D957*E957</f>
        <v>0</v>
      </c>
    </row>
    <row r="958" spans="1:6">
      <c r="E958" s="126"/>
      <c r="F958" s="843">
        <f t="shared" si="16"/>
        <v>0</v>
      </c>
    </row>
    <row r="959" spans="1:6" ht="51">
      <c r="A959" s="844" t="s">
        <v>255</v>
      </c>
      <c r="B959" s="1278" t="s">
        <v>463</v>
      </c>
      <c r="C959" s="841" t="s">
        <v>213</v>
      </c>
      <c r="D959" s="842">
        <v>0.2</v>
      </c>
      <c r="E959" s="126"/>
      <c r="F959" s="843">
        <f t="shared" si="16"/>
        <v>0</v>
      </c>
    </row>
    <row r="960" spans="1:6">
      <c r="E960" s="126"/>
      <c r="F960" s="843">
        <f t="shared" si="16"/>
        <v>0</v>
      </c>
    </row>
    <row r="961" spans="1:6" ht="89.25">
      <c r="A961" s="844" t="s">
        <v>257</v>
      </c>
      <c r="B961" s="1278" t="s">
        <v>467</v>
      </c>
      <c r="C961" s="837"/>
      <c r="E961" s="126"/>
      <c r="F961" s="843">
        <f t="shared" si="16"/>
        <v>0</v>
      </c>
    </row>
    <row r="962" spans="1:6">
      <c r="B962" s="1278" t="s">
        <v>468</v>
      </c>
      <c r="C962" s="841" t="s">
        <v>218</v>
      </c>
      <c r="D962" s="842">
        <v>1017</v>
      </c>
      <c r="E962" s="126"/>
      <c r="F962" s="843">
        <f t="shared" si="16"/>
        <v>0</v>
      </c>
    </row>
    <row r="963" spans="1:6">
      <c r="B963" s="1278" t="s">
        <v>493</v>
      </c>
      <c r="C963" s="841" t="s">
        <v>218</v>
      </c>
      <c r="D963" s="842">
        <v>3</v>
      </c>
      <c r="E963" s="126"/>
      <c r="F963" s="843">
        <f t="shared" si="16"/>
        <v>0</v>
      </c>
    </row>
    <row r="964" spans="1:6">
      <c r="E964" s="845"/>
      <c r="F964" s="843">
        <f t="shared" si="16"/>
        <v>0</v>
      </c>
    </row>
    <row r="965" spans="1:6" ht="89.25">
      <c r="A965" s="844" t="s">
        <v>260</v>
      </c>
      <c r="B965" s="1278" t="s">
        <v>494</v>
      </c>
      <c r="C965" s="837"/>
      <c r="E965" s="845"/>
      <c r="F965" s="843">
        <f t="shared" si="16"/>
        <v>0</v>
      </c>
    </row>
    <row r="966" spans="1:6">
      <c r="B966" s="1278" t="s">
        <v>468</v>
      </c>
      <c r="C966" s="841" t="s">
        <v>218</v>
      </c>
      <c r="D966" s="842">
        <v>126</v>
      </c>
      <c r="E966" s="126"/>
      <c r="F966" s="843">
        <f t="shared" si="16"/>
        <v>0</v>
      </c>
    </row>
    <row r="967" spans="1:6">
      <c r="E967" s="126"/>
      <c r="F967" s="843">
        <f t="shared" si="16"/>
        <v>0</v>
      </c>
    </row>
    <row r="968" spans="1:6" ht="76.5">
      <c r="A968" s="844" t="s">
        <v>263</v>
      </c>
      <c r="B968" s="1278" t="s">
        <v>495</v>
      </c>
      <c r="C968" s="841" t="s">
        <v>218</v>
      </c>
      <c r="D968" s="842">
        <v>31</v>
      </c>
      <c r="E968" s="126"/>
      <c r="F968" s="843">
        <f t="shared" si="16"/>
        <v>0</v>
      </c>
    </row>
    <row r="969" spans="1:6">
      <c r="E969" s="845"/>
      <c r="F969" s="843">
        <f t="shared" si="16"/>
        <v>0</v>
      </c>
    </row>
    <row r="970" spans="1:6" ht="38.25">
      <c r="A970" s="844" t="s">
        <v>266</v>
      </c>
      <c r="B970" s="1278" t="s">
        <v>496</v>
      </c>
      <c r="E970" s="845"/>
      <c r="F970" s="843">
        <f t="shared" si="16"/>
        <v>0</v>
      </c>
    </row>
    <row r="971" spans="1:6">
      <c r="B971" s="1278" t="s">
        <v>481</v>
      </c>
      <c r="E971" s="845"/>
      <c r="F971" s="843">
        <f t="shared" si="16"/>
        <v>0</v>
      </c>
    </row>
    <row r="972" spans="1:6" ht="25.5">
      <c r="B972" s="1278" t="s">
        <v>497</v>
      </c>
      <c r="E972" s="845"/>
      <c r="F972" s="843">
        <f t="shared" si="16"/>
        <v>0</v>
      </c>
    </row>
    <row r="973" spans="1:6">
      <c r="B973" s="1278" t="s">
        <v>477</v>
      </c>
      <c r="E973" s="845"/>
      <c r="F973" s="843">
        <f t="shared" si="16"/>
        <v>0</v>
      </c>
    </row>
    <row r="974" spans="1:6">
      <c r="B974" s="1278" t="s">
        <v>478</v>
      </c>
      <c r="E974" s="845"/>
      <c r="F974" s="843">
        <f t="shared" si="16"/>
        <v>0</v>
      </c>
    </row>
    <row r="975" spans="1:6" ht="25.5">
      <c r="B975" s="1278" t="s">
        <v>479</v>
      </c>
      <c r="E975" s="845"/>
      <c r="F975" s="843">
        <f t="shared" si="16"/>
        <v>0</v>
      </c>
    </row>
    <row r="976" spans="1:6" ht="38.25">
      <c r="B976" s="1278" t="s">
        <v>498</v>
      </c>
      <c r="E976" s="845"/>
      <c r="F976" s="843">
        <f t="shared" si="16"/>
        <v>0</v>
      </c>
    </row>
    <row r="977" spans="1:6" ht="38.25">
      <c r="B977" s="1278" t="s">
        <v>2631</v>
      </c>
      <c r="E977" s="845"/>
      <c r="F977" s="843">
        <f t="shared" si="16"/>
        <v>0</v>
      </c>
    </row>
    <row r="978" spans="1:6">
      <c r="B978" s="1278" t="s">
        <v>499</v>
      </c>
      <c r="C978" s="841" t="s">
        <v>218</v>
      </c>
      <c r="D978" s="842">
        <v>103.2</v>
      </c>
      <c r="E978" s="126"/>
      <c r="F978" s="843">
        <f t="shared" si="16"/>
        <v>0</v>
      </c>
    </row>
    <row r="979" spans="1:6" ht="25.5">
      <c r="B979" s="1278" t="s">
        <v>500</v>
      </c>
      <c r="C979" s="841" t="s">
        <v>218</v>
      </c>
      <c r="D979" s="842">
        <v>77.5</v>
      </c>
      <c r="E979" s="126"/>
      <c r="F979" s="843">
        <f t="shared" si="16"/>
        <v>0</v>
      </c>
    </row>
    <row r="980" spans="1:6">
      <c r="E980" s="126"/>
      <c r="F980" s="843">
        <f t="shared" si="16"/>
        <v>0</v>
      </c>
    </row>
    <row r="981" spans="1:6" ht="51">
      <c r="A981" s="844" t="s">
        <v>268</v>
      </c>
      <c r="B981" s="1278" t="s">
        <v>501</v>
      </c>
      <c r="E981" s="126"/>
      <c r="F981" s="843">
        <f t="shared" si="16"/>
        <v>0</v>
      </c>
    </row>
    <row r="982" spans="1:6">
      <c r="B982" s="1278" t="s">
        <v>481</v>
      </c>
      <c r="E982" s="126"/>
      <c r="F982" s="843">
        <f t="shared" si="16"/>
        <v>0</v>
      </c>
    </row>
    <row r="983" spans="1:6" ht="25.5">
      <c r="B983" s="1278" t="s">
        <v>497</v>
      </c>
      <c r="E983" s="126"/>
      <c r="F983" s="843">
        <f t="shared" si="16"/>
        <v>0</v>
      </c>
    </row>
    <row r="984" spans="1:6">
      <c r="B984" s="1278" t="s">
        <v>477</v>
      </c>
      <c r="E984" s="126"/>
      <c r="F984" s="843">
        <f t="shared" si="16"/>
        <v>0</v>
      </c>
    </row>
    <row r="985" spans="1:6">
      <c r="B985" s="1278" t="s">
        <v>502</v>
      </c>
      <c r="E985" s="126"/>
      <c r="F985" s="843">
        <f t="shared" si="16"/>
        <v>0</v>
      </c>
    </row>
    <row r="986" spans="1:6">
      <c r="B986" s="1278" t="s">
        <v>487</v>
      </c>
      <c r="E986" s="126"/>
      <c r="F986" s="843">
        <f t="shared" si="16"/>
        <v>0</v>
      </c>
    </row>
    <row r="987" spans="1:6" ht="38.25">
      <c r="B987" s="1278" t="s">
        <v>498</v>
      </c>
      <c r="E987" s="126"/>
      <c r="F987" s="843">
        <f t="shared" si="16"/>
        <v>0</v>
      </c>
    </row>
    <row r="988" spans="1:6" ht="38.25">
      <c r="B988" s="1278" t="s">
        <v>2631</v>
      </c>
      <c r="E988" s="126"/>
      <c r="F988" s="843">
        <f t="shared" si="16"/>
        <v>0</v>
      </c>
    </row>
    <row r="989" spans="1:6">
      <c r="B989" s="1278" t="s">
        <v>503</v>
      </c>
      <c r="C989" s="841" t="s">
        <v>218</v>
      </c>
      <c r="D989" s="842">
        <v>349</v>
      </c>
      <c r="E989" s="126"/>
      <c r="F989" s="843">
        <f t="shared" si="16"/>
        <v>0</v>
      </c>
    </row>
    <row r="990" spans="1:6" ht="25.5">
      <c r="B990" s="1278" t="s">
        <v>504</v>
      </c>
      <c r="C990" s="841" t="s">
        <v>218</v>
      </c>
      <c r="D990" s="842">
        <v>49.2</v>
      </c>
      <c r="E990" s="126"/>
      <c r="F990" s="843">
        <f t="shared" si="16"/>
        <v>0</v>
      </c>
    </row>
    <row r="991" spans="1:6">
      <c r="B991" s="1278" t="s">
        <v>505</v>
      </c>
      <c r="C991" s="841" t="s">
        <v>218</v>
      </c>
      <c r="D991" s="842">
        <v>8.5</v>
      </c>
      <c r="E991" s="126"/>
      <c r="F991" s="843">
        <f t="shared" si="16"/>
        <v>0</v>
      </c>
    </row>
    <row r="992" spans="1:6" ht="25.5">
      <c r="B992" s="1278" t="s">
        <v>506</v>
      </c>
      <c r="C992" s="841" t="s">
        <v>218</v>
      </c>
      <c r="D992" s="842">
        <v>11.9</v>
      </c>
      <c r="E992" s="126"/>
      <c r="F992" s="843">
        <f t="shared" si="16"/>
        <v>0</v>
      </c>
    </row>
    <row r="993" spans="1:6" ht="25.5">
      <c r="B993" s="1278" t="s">
        <v>507</v>
      </c>
      <c r="C993" s="841" t="s">
        <v>218</v>
      </c>
      <c r="D993" s="842">
        <v>12.2</v>
      </c>
      <c r="E993" s="126"/>
      <c r="F993" s="843">
        <f t="shared" si="16"/>
        <v>0</v>
      </c>
    </row>
    <row r="994" spans="1:6">
      <c r="E994" s="845"/>
      <c r="F994" s="843">
        <f t="shared" si="16"/>
        <v>0</v>
      </c>
    </row>
    <row r="995" spans="1:6" ht="38.25">
      <c r="A995" s="844" t="s">
        <v>271</v>
      </c>
      <c r="B995" s="1278" t="s">
        <v>508</v>
      </c>
      <c r="E995" s="845"/>
      <c r="F995" s="843">
        <f t="shared" si="16"/>
        <v>0</v>
      </c>
    </row>
    <row r="996" spans="1:6">
      <c r="B996" s="1278" t="s">
        <v>509</v>
      </c>
      <c r="E996" s="845"/>
      <c r="F996" s="843">
        <f t="shared" si="16"/>
        <v>0</v>
      </c>
    </row>
    <row r="997" spans="1:6" ht="38.25">
      <c r="B997" s="1278" t="s">
        <v>2631</v>
      </c>
      <c r="E997" s="845"/>
      <c r="F997" s="843">
        <f t="shared" si="16"/>
        <v>0</v>
      </c>
    </row>
    <row r="998" spans="1:6" ht="25.5">
      <c r="B998" s="1278" t="s">
        <v>510</v>
      </c>
      <c r="C998" s="841" t="s">
        <v>218</v>
      </c>
      <c r="D998" s="842">
        <v>32</v>
      </c>
      <c r="E998" s="126"/>
      <c r="F998" s="843">
        <f t="shared" si="16"/>
        <v>0</v>
      </c>
    </row>
    <row r="999" spans="1:6">
      <c r="B999" s="1278" t="s">
        <v>511</v>
      </c>
      <c r="C999" s="841" t="s">
        <v>218</v>
      </c>
      <c r="D999" s="842">
        <v>24.8</v>
      </c>
      <c r="E999" s="126"/>
      <c r="F999" s="843">
        <f t="shared" si="16"/>
        <v>0</v>
      </c>
    </row>
    <row r="1000" spans="1:6">
      <c r="E1000" s="845"/>
      <c r="F1000" s="843">
        <f t="shared" si="16"/>
        <v>0</v>
      </c>
    </row>
    <row r="1001" spans="1:6">
      <c r="A1001" s="868"/>
      <c r="B1001" s="134" t="s">
        <v>310</v>
      </c>
      <c r="C1001" s="870"/>
      <c r="D1001" s="871"/>
      <c r="E1001" s="872"/>
      <c r="F1001" s="872"/>
    </row>
    <row r="1002" spans="1:6">
      <c r="B1002" s="884"/>
      <c r="E1002" s="845"/>
      <c r="F1002" s="843">
        <f t="shared" ref="F1002:F1017" si="17">D1002*E1002</f>
        <v>0</v>
      </c>
    </row>
    <row r="1003" spans="1:6" ht="51">
      <c r="A1003" s="844" t="s">
        <v>272</v>
      </c>
      <c r="B1003" s="1278" t="s">
        <v>512</v>
      </c>
      <c r="E1003" s="845"/>
      <c r="F1003" s="843">
        <f t="shared" si="17"/>
        <v>0</v>
      </c>
    </row>
    <row r="1004" spans="1:6">
      <c r="B1004" s="1278" t="s">
        <v>513</v>
      </c>
      <c r="E1004" s="845"/>
      <c r="F1004" s="843">
        <f t="shared" si="17"/>
        <v>0</v>
      </c>
    </row>
    <row r="1005" spans="1:6" ht="25.5">
      <c r="B1005" s="1278" t="s">
        <v>497</v>
      </c>
      <c r="E1005" s="845"/>
      <c r="F1005" s="843">
        <f t="shared" si="17"/>
        <v>0</v>
      </c>
    </row>
    <row r="1006" spans="1:6">
      <c r="B1006" s="1278" t="s">
        <v>477</v>
      </c>
      <c r="E1006" s="845"/>
      <c r="F1006" s="843">
        <f t="shared" si="17"/>
        <v>0</v>
      </c>
    </row>
    <row r="1007" spans="1:6">
      <c r="B1007" s="1278" t="s">
        <v>502</v>
      </c>
      <c r="E1007" s="845"/>
      <c r="F1007" s="843">
        <f t="shared" si="17"/>
        <v>0</v>
      </c>
    </row>
    <row r="1008" spans="1:6" ht="25.5">
      <c r="B1008" s="1278" t="s">
        <v>514</v>
      </c>
      <c r="E1008" s="845"/>
      <c r="F1008" s="843">
        <f t="shared" si="17"/>
        <v>0</v>
      </c>
    </row>
    <row r="1009" spans="1:6" ht="38.25">
      <c r="B1009" s="1278" t="s">
        <v>498</v>
      </c>
      <c r="E1009" s="845"/>
      <c r="F1009" s="843">
        <f t="shared" si="17"/>
        <v>0</v>
      </c>
    </row>
    <row r="1010" spans="1:6" ht="38.25">
      <c r="B1010" s="1278" t="s">
        <v>2631</v>
      </c>
      <c r="E1010" s="845"/>
      <c r="F1010" s="843">
        <f t="shared" si="17"/>
        <v>0</v>
      </c>
    </row>
    <row r="1011" spans="1:6" ht="51">
      <c r="B1011" s="1278" t="s">
        <v>515</v>
      </c>
      <c r="E1011" s="845"/>
      <c r="F1011" s="843">
        <f t="shared" si="17"/>
        <v>0</v>
      </c>
    </row>
    <row r="1012" spans="1:6">
      <c r="B1012" s="1278" t="s">
        <v>516</v>
      </c>
      <c r="C1012" s="841" t="s">
        <v>218</v>
      </c>
      <c r="D1012" s="842">
        <v>16.2</v>
      </c>
      <c r="E1012" s="126"/>
      <c r="F1012" s="843">
        <f t="shared" si="17"/>
        <v>0</v>
      </c>
    </row>
    <row r="1013" spans="1:6">
      <c r="B1013" s="884" t="s">
        <v>517</v>
      </c>
      <c r="C1013" s="841" t="s">
        <v>218</v>
      </c>
      <c r="D1013" s="842">
        <v>16.2</v>
      </c>
      <c r="E1013" s="126"/>
      <c r="F1013" s="843">
        <f t="shared" si="17"/>
        <v>0</v>
      </c>
    </row>
    <row r="1014" spans="1:6">
      <c r="B1014" s="884"/>
      <c r="E1014" s="126"/>
      <c r="F1014" s="843">
        <f t="shared" si="17"/>
        <v>0</v>
      </c>
    </row>
    <row r="1015" spans="1:6">
      <c r="A1015" s="844" t="s">
        <v>275</v>
      </c>
      <c r="B1015" s="884" t="s">
        <v>518</v>
      </c>
      <c r="E1015" s="126"/>
      <c r="F1015" s="843">
        <f t="shared" si="17"/>
        <v>0</v>
      </c>
    </row>
    <row r="1016" spans="1:6" ht="63.75">
      <c r="A1016" s="837"/>
      <c r="B1016" s="1278" t="s">
        <v>519</v>
      </c>
      <c r="C1016" s="841" t="s">
        <v>218</v>
      </c>
      <c r="D1016" s="842">
        <v>3500</v>
      </c>
      <c r="E1016" s="126"/>
      <c r="F1016" s="843">
        <f t="shared" si="17"/>
        <v>0</v>
      </c>
    </row>
    <row r="1017" spans="1:6">
      <c r="B1017" s="884"/>
      <c r="E1017" s="845"/>
      <c r="F1017" s="843">
        <f t="shared" si="17"/>
        <v>0</v>
      </c>
    </row>
    <row r="1018" spans="1:6">
      <c r="B1018" s="884"/>
      <c r="E1018" s="845"/>
    </row>
    <row r="1019" spans="1:6">
      <c r="B1019" s="846" t="s">
        <v>172</v>
      </c>
      <c r="C1019" s="847"/>
      <c r="D1019" s="848"/>
      <c r="E1019" s="864"/>
      <c r="F1019" s="849">
        <f>SUM(F898:F1017)</f>
        <v>0</v>
      </c>
    </row>
    <row r="1020" spans="1:6">
      <c r="B1020" s="853"/>
      <c r="C1020" s="854"/>
      <c r="D1020" s="855"/>
      <c r="E1020" s="865"/>
      <c r="F1020" s="856"/>
    </row>
    <row r="1021" spans="1:6">
      <c r="B1021" s="853"/>
      <c r="C1021" s="854"/>
      <c r="D1021" s="855"/>
      <c r="E1021" s="865"/>
      <c r="F1021" s="856"/>
    </row>
    <row r="1022" spans="1:6">
      <c r="E1022" s="845"/>
    </row>
    <row r="1023" spans="1:6">
      <c r="A1023" s="840" t="s">
        <v>29</v>
      </c>
      <c r="B1023" s="1529" t="s">
        <v>30</v>
      </c>
      <c r="C1023" s="1529"/>
      <c r="D1023" s="1529"/>
      <c r="E1023" s="1529"/>
      <c r="F1023" s="1529"/>
    </row>
    <row r="1024" spans="1:6">
      <c r="B1024" s="1276"/>
      <c r="C1024" s="1274"/>
      <c r="D1024" s="883"/>
      <c r="E1024" s="1274"/>
      <c r="F1024" s="866"/>
    </row>
    <row r="1025" spans="1:6">
      <c r="B1025" s="1533" t="s">
        <v>520</v>
      </c>
      <c r="C1025" s="1533"/>
      <c r="D1025" s="1533"/>
      <c r="E1025" s="1533"/>
      <c r="F1025" s="1533"/>
    </row>
    <row r="1026" spans="1:6">
      <c r="A1026" s="837"/>
      <c r="B1026" s="1533"/>
      <c r="C1026" s="1533"/>
      <c r="D1026" s="1533"/>
      <c r="E1026" s="1533"/>
      <c r="F1026" s="1533"/>
    </row>
    <row r="1027" spans="1:6">
      <c r="A1027" s="837"/>
      <c r="B1027" s="1533" t="s">
        <v>424</v>
      </c>
      <c r="C1027" s="1533"/>
      <c r="D1027" s="1533"/>
      <c r="E1027" s="1533"/>
      <c r="F1027" s="1533"/>
    </row>
    <row r="1028" spans="1:6">
      <c r="A1028" s="841" t="s">
        <v>201</v>
      </c>
      <c r="B1028" s="1533" t="s">
        <v>521</v>
      </c>
      <c r="C1028" s="1533"/>
      <c r="D1028" s="1533"/>
      <c r="E1028" s="1533"/>
      <c r="F1028" s="1533"/>
    </row>
    <row r="1029" spans="1:6">
      <c r="A1029" s="841" t="s">
        <v>201</v>
      </c>
      <c r="B1029" s="1533" t="s">
        <v>522</v>
      </c>
      <c r="C1029" s="1533"/>
      <c r="D1029" s="1533"/>
      <c r="E1029" s="1533"/>
      <c r="F1029" s="1533"/>
    </row>
    <row r="1030" spans="1:6">
      <c r="A1030" s="841" t="s">
        <v>201</v>
      </c>
      <c r="B1030" s="1533" t="s">
        <v>523</v>
      </c>
      <c r="C1030" s="1533"/>
      <c r="D1030" s="1533"/>
      <c r="E1030" s="1533"/>
      <c r="F1030" s="1533"/>
    </row>
    <row r="1031" spans="1:6">
      <c r="A1031" s="841" t="s">
        <v>201</v>
      </c>
      <c r="B1031" s="1533" t="s">
        <v>524</v>
      </c>
      <c r="C1031" s="1533"/>
      <c r="D1031" s="1533"/>
      <c r="E1031" s="1533"/>
      <c r="F1031" s="1533"/>
    </row>
    <row r="1032" spans="1:6">
      <c r="A1032" s="841" t="s">
        <v>201</v>
      </c>
      <c r="B1032" s="1533" t="s">
        <v>525</v>
      </c>
      <c r="C1032" s="1533"/>
      <c r="D1032" s="1533"/>
      <c r="E1032" s="1533"/>
      <c r="F1032" s="1533"/>
    </row>
    <row r="1033" spans="1:6">
      <c r="A1033" s="841" t="s">
        <v>201</v>
      </c>
      <c r="B1033" s="1533" t="s">
        <v>526</v>
      </c>
      <c r="C1033" s="1533"/>
      <c r="D1033" s="1533"/>
      <c r="E1033" s="1533"/>
      <c r="F1033" s="1533"/>
    </row>
    <row r="1034" spans="1:6" ht="26.25" customHeight="1">
      <c r="A1034" s="850" t="s">
        <v>201</v>
      </c>
      <c r="B1034" s="1533" t="s">
        <v>527</v>
      </c>
      <c r="C1034" s="1533"/>
      <c r="D1034" s="1533"/>
      <c r="E1034" s="1533"/>
      <c r="F1034" s="1533"/>
    </row>
    <row r="1035" spans="1:6" ht="40.5" customHeight="1">
      <c r="A1035" s="837"/>
      <c r="B1035" s="1533" t="s">
        <v>528</v>
      </c>
      <c r="C1035" s="1533"/>
      <c r="D1035" s="1533"/>
      <c r="E1035" s="1533"/>
      <c r="F1035" s="1533"/>
    </row>
    <row r="1036" spans="1:6" ht="39.75" customHeight="1">
      <c r="A1036" s="837"/>
      <c r="B1036" s="1533" t="s">
        <v>529</v>
      </c>
      <c r="C1036" s="1533"/>
      <c r="D1036" s="1533"/>
      <c r="E1036" s="1533"/>
      <c r="F1036" s="1533"/>
    </row>
    <row r="1037" spans="1:6" ht="39" customHeight="1">
      <c r="A1037" s="837"/>
      <c r="B1037" s="1533" t="s">
        <v>530</v>
      </c>
      <c r="C1037" s="1533"/>
      <c r="D1037" s="1533"/>
      <c r="E1037" s="1533"/>
      <c r="F1037" s="1533"/>
    </row>
    <row r="1038" spans="1:6" ht="27.75" customHeight="1">
      <c r="A1038" s="837"/>
      <c r="B1038" s="1533" t="s">
        <v>531</v>
      </c>
      <c r="C1038" s="1533"/>
      <c r="D1038" s="1533"/>
      <c r="E1038" s="1533"/>
      <c r="F1038" s="1533"/>
    </row>
    <row r="1039" spans="1:6" ht="28.5" customHeight="1">
      <c r="A1039" s="837"/>
      <c r="B1039" s="1533" t="s">
        <v>532</v>
      </c>
      <c r="C1039" s="1533"/>
      <c r="D1039" s="1533"/>
      <c r="E1039" s="1533"/>
      <c r="F1039" s="1533"/>
    </row>
    <row r="1040" spans="1:6">
      <c r="A1040" s="837"/>
      <c r="B1040" s="1533"/>
      <c r="C1040" s="1533"/>
      <c r="D1040" s="1533"/>
      <c r="E1040" s="1533"/>
      <c r="F1040" s="1533"/>
    </row>
    <row r="1041" spans="1:6">
      <c r="A1041" s="837"/>
      <c r="B1041" s="1533" t="s">
        <v>533</v>
      </c>
      <c r="C1041" s="1533"/>
      <c r="D1041" s="1533"/>
      <c r="E1041" s="1533"/>
      <c r="F1041" s="1533"/>
    </row>
    <row r="1042" spans="1:6">
      <c r="A1042" s="837"/>
      <c r="C1042" s="861"/>
      <c r="D1042" s="862"/>
      <c r="E1042" s="861"/>
      <c r="F1042" s="863"/>
    </row>
    <row r="1043" spans="1:6">
      <c r="A1043" s="837"/>
      <c r="B1043" s="1533" t="s">
        <v>424</v>
      </c>
      <c r="C1043" s="1533"/>
      <c r="D1043" s="1533"/>
      <c r="E1043" s="1533"/>
      <c r="F1043" s="1533"/>
    </row>
    <row r="1044" spans="1:6">
      <c r="A1044" s="844" t="s">
        <v>102</v>
      </c>
      <c r="B1044" s="1533" t="s">
        <v>534</v>
      </c>
      <c r="C1044" s="1533"/>
      <c r="D1044" s="1533"/>
      <c r="E1044" s="1533"/>
      <c r="F1044" s="1533"/>
    </row>
    <row r="1045" spans="1:6">
      <c r="A1045" s="844" t="s">
        <v>102</v>
      </c>
      <c r="B1045" s="1533" t="s">
        <v>438</v>
      </c>
      <c r="C1045" s="1533"/>
      <c r="D1045" s="1533"/>
      <c r="E1045" s="1533"/>
      <c r="F1045" s="1533"/>
    </row>
    <row r="1046" spans="1:6">
      <c r="A1046" s="844" t="s">
        <v>102</v>
      </c>
      <c r="B1046" s="1533" t="s">
        <v>435</v>
      </c>
      <c r="C1046" s="1533"/>
      <c r="D1046" s="1533"/>
      <c r="E1046" s="1533"/>
      <c r="F1046" s="1533"/>
    </row>
    <row r="1047" spans="1:6">
      <c r="A1047" s="844" t="s">
        <v>102</v>
      </c>
      <c r="B1047" s="1533" t="s">
        <v>535</v>
      </c>
      <c r="C1047" s="1533"/>
      <c r="D1047" s="1533"/>
      <c r="E1047" s="1533"/>
      <c r="F1047" s="1533"/>
    </row>
    <row r="1048" spans="1:6">
      <c r="A1048" s="844" t="s">
        <v>102</v>
      </c>
      <c r="B1048" s="1533" t="s">
        <v>536</v>
      </c>
      <c r="C1048" s="1533"/>
      <c r="D1048" s="1533"/>
      <c r="E1048" s="1533"/>
      <c r="F1048" s="1533"/>
    </row>
    <row r="1049" spans="1:6">
      <c r="A1049" s="844" t="s">
        <v>102</v>
      </c>
      <c r="B1049" s="1533" t="s">
        <v>537</v>
      </c>
      <c r="C1049" s="1533"/>
      <c r="D1049" s="1533"/>
      <c r="E1049" s="1533"/>
      <c r="F1049" s="1533"/>
    </row>
    <row r="1050" spans="1:6">
      <c r="A1050" s="844" t="s">
        <v>102</v>
      </c>
      <c r="B1050" s="1533" t="s">
        <v>440</v>
      </c>
      <c r="C1050" s="1533"/>
      <c r="D1050" s="1533"/>
      <c r="E1050" s="1533"/>
      <c r="F1050" s="1533"/>
    </row>
    <row r="1051" spans="1:6" ht="42.75" customHeight="1">
      <c r="B1051" s="1533" t="s">
        <v>538</v>
      </c>
      <c r="C1051" s="1533"/>
      <c r="D1051" s="1533"/>
      <c r="E1051" s="1533"/>
      <c r="F1051" s="1533"/>
    </row>
    <row r="1052" spans="1:6" ht="40.5" customHeight="1">
      <c r="B1052" s="1533" t="s">
        <v>539</v>
      </c>
      <c r="C1052" s="1533"/>
      <c r="D1052" s="1533"/>
      <c r="E1052" s="1533"/>
      <c r="F1052" s="1533"/>
    </row>
    <row r="1053" spans="1:6" ht="118.5" customHeight="1">
      <c r="B1053" s="1533" t="s">
        <v>540</v>
      </c>
      <c r="C1053" s="1533"/>
      <c r="D1053" s="1533"/>
      <c r="E1053" s="1533"/>
      <c r="F1053" s="1533"/>
    </row>
    <row r="1054" spans="1:6" ht="26.25" customHeight="1">
      <c r="B1054" s="1538" t="s">
        <v>541</v>
      </c>
      <c r="C1054" s="1538"/>
      <c r="D1054" s="1538"/>
      <c r="E1054" s="1538"/>
      <c r="F1054" s="1538"/>
    </row>
    <row r="1055" spans="1:6">
      <c r="B1055" s="1283"/>
      <c r="C1055" s="1283"/>
      <c r="D1055" s="1283"/>
      <c r="E1055" s="1283"/>
      <c r="F1055" s="1283"/>
    </row>
    <row r="1056" spans="1:6">
      <c r="A1056" s="868"/>
      <c r="B1056" s="134" t="s">
        <v>211</v>
      </c>
      <c r="C1056" s="870"/>
      <c r="D1056" s="871"/>
      <c r="E1056" s="872"/>
      <c r="F1056" s="873"/>
    </row>
    <row r="1057" spans="1:6">
      <c r="E1057" s="845"/>
    </row>
    <row r="1058" spans="1:6" ht="76.5">
      <c r="A1058" s="844" t="s">
        <v>19</v>
      </c>
      <c r="B1058" s="1278" t="s">
        <v>542</v>
      </c>
      <c r="E1058" s="845"/>
      <c r="F1058" s="843">
        <f t="shared" ref="F1058:F1120" si="18">D1058*E1058</f>
        <v>0</v>
      </c>
    </row>
    <row r="1059" spans="1:6">
      <c r="B1059" s="1278" t="s">
        <v>543</v>
      </c>
      <c r="E1059" s="845"/>
      <c r="F1059" s="843">
        <f t="shared" si="18"/>
        <v>0</v>
      </c>
    </row>
    <row r="1060" spans="1:6" ht="38.25">
      <c r="B1060" s="1054" t="s">
        <v>2681</v>
      </c>
      <c r="E1060" s="845"/>
      <c r="F1060" s="843">
        <f t="shared" si="18"/>
        <v>0</v>
      </c>
    </row>
    <row r="1061" spans="1:6" ht="63.75">
      <c r="B1061" s="1278" t="s">
        <v>544</v>
      </c>
      <c r="C1061" s="841" t="s">
        <v>218</v>
      </c>
      <c r="D1061" s="842">
        <v>536.5</v>
      </c>
      <c r="E1061" s="126"/>
      <c r="F1061" s="843">
        <f t="shared" si="18"/>
        <v>0</v>
      </c>
    </row>
    <row r="1062" spans="1:6">
      <c r="E1062" s="126"/>
      <c r="F1062" s="843">
        <f t="shared" si="18"/>
        <v>0</v>
      </c>
    </row>
    <row r="1063" spans="1:6" ht="38.25">
      <c r="A1063" s="844" t="s">
        <v>32</v>
      </c>
      <c r="B1063" s="1284" t="s">
        <v>545</v>
      </c>
      <c r="C1063" s="880"/>
      <c r="E1063" s="126"/>
      <c r="F1063" s="843">
        <f t="shared" si="18"/>
        <v>0</v>
      </c>
    </row>
    <row r="1064" spans="1:6" ht="51">
      <c r="B1064" s="1284" t="s">
        <v>546</v>
      </c>
      <c r="C1064" s="837"/>
      <c r="E1064" s="126"/>
      <c r="F1064" s="843">
        <f t="shared" si="18"/>
        <v>0</v>
      </c>
    </row>
    <row r="1065" spans="1:6" ht="25.5">
      <c r="B1065" s="1284" t="s">
        <v>547</v>
      </c>
      <c r="C1065" s="880" t="s">
        <v>218</v>
      </c>
      <c r="D1065" s="842">
        <v>14.8</v>
      </c>
      <c r="E1065" s="126"/>
      <c r="F1065" s="843">
        <f t="shared" si="18"/>
        <v>0</v>
      </c>
    </row>
    <row r="1066" spans="1:6" ht="25.5">
      <c r="B1066" s="1284" t="s">
        <v>548</v>
      </c>
      <c r="C1066" s="880" t="s">
        <v>218</v>
      </c>
      <c r="D1066" s="842">
        <v>10.9</v>
      </c>
      <c r="E1066" s="138"/>
      <c r="F1066" s="843">
        <f t="shared" si="18"/>
        <v>0</v>
      </c>
    </row>
    <row r="1067" spans="1:6">
      <c r="B1067" s="1278" t="s">
        <v>549</v>
      </c>
      <c r="C1067" s="841" t="s">
        <v>218</v>
      </c>
      <c r="D1067" s="842">
        <v>61.7</v>
      </c>
      <c r="E1067" s="138"/>
      <c r="F1067" s="843">
        <f t="shared" si="18"/>
        <v>0</v>
      </c>
    </row>
    <row r="1068" spans="1:6">
      <c r="E1068" s="126"/>
      <c r="F1068" s="843">
        <f t="shared" si="18"/>
        <v>0</v>
      </c>
    </row>
    <row r="1069" spans="1:6" ht="63.75">
      <c r="A1069" s="844" t="s">
        <v>53</v>
      </c>
      <c r="B1069" s="1278" t="s">
        <v>2632</v>
      </c>
      <c r="C1069" s="880"/>
      <c r="E1069" s="126"/>
      <c r="F1069" s="843">
        <f t="shared" si="18"/>
        <v>0</v>
      </c>
    </row>
    <row r="1070" spans="1:6" ht="38.25">
      <c r="B1070" s="1284" t="s">
        <v>550</v>
      </c>
      <c r="C1070" s="837"/>
      <c r="D1070" s="837"/>
      <c r="E1070" s="126"/>
      <c r="F1070" s="843">
        <f t="shared" si="18"/>
        <v>0</v>
      </c>
    </row>
    <row r="1071" spans="1:6">
      <c r="B1071" s="1278" t="s">
        <v>551</v>
      </c>
      <c r="C1071" s="880" t="s">
        <v>218</v>
      </c>
      <c r="D1071" s="842">
        <v>5.5</v>
      </c>
      <c r="E1071" s="126"/>
      <c r="F1071" s="843">
        <f t="shared" si="18"/>
        <v>0</v>
      </c>
    </row>
    <row r="1072" spans="1:6">
      <c r="E1072" s="845"/>
      <c r="F1072" s="843">
        <f t="shared" si="18"/>
        <v>0</v>
      </c>
    </row>
    <row r="1073" spans="1:6" ht="63.75">
      <c r="A1073" s="844" t="s">
        <v>219</v>
      </c>
      <c r="B1073" s="1278" t="s">
        <v>552</v>
      </c>
      <c r="E1073" s="845"/>
      <c r="F1073" s="843">
        <f t="shared" si="18"/>
        <v>0</v>
      </c>
    </row>
    <row r="1074" spans="1:6" ht="25.5">
      <c r="B1074" s="1278" t="s">
        <v>553</v>
      </c>
      <c r="C1074" s="837"/>
      <c r="D1074" s="837"/>
      <c r="E1074" s="845"/>
      <c r="F1074" s="843">
        <f t="shared" si="18"/>
        <v>0</v>
      </c>
    </row>
    <row r="1075" spans="1:6">
      <c r="B1075" s="1278" t="s">
        <v>551</v>
      </c>
      <c r="C1075" s="841" t="s">
        <v>218</v>
      </c>
      <c r="D1075" s="842">
        <v>30.5</v>
      </c>
      <c r="E1075" s="126"/>
      <c r="F1075" s="843">
        <f t="shared" si="18"/>
        <v>0</v>
      </c>
    </row>
    <row r="1076" spans="1:6">
      <c r="B1076" s="1278" t="s">
        <v>554</v>
      </c>
      <c r="C1076" s="841" t="s">
        <v>218</v>
      </c>
      <c r="D1076" s="842">
        <v>7</v>
      </c>
      <c r="E1076" s="126"/>
      <c r="F1076" s="843">
        <f t="shared" si="18"/>
        <v>0</v>
      </c>
    </row>
    <row r="1077" spans="1:6">
      <c r="E1077" s="126"/>
      <c r="F1077" s="843">
        <f t="shared" si="18"/>
        <v>0</v>
      </c>
    </row>
    <row r="1078" spans="1:6" ht="38.25">
      <c r="A1078" s="844" t="s">
        <v>224</v>
      </c>
      <c r="B1078" s="1278" t="s">
        <v>555</v>
      </c>
      <c r="E1078" s="126"/>
      <c r="F1078" s="843">
        <f t="shared" si="18"/>
        <v>0</v>
      </c>
    </row>
    <row r="1079" spans="1:6" ht="25.5">
      <c r="B1079" s="1278" t="s">
        <v>553</v>
      </c>
      <c r="C1079" s="841" t="s">
        <v>556</v>
      </c>
      <c r="D1079" s="842">
        <v>92</v>
      </c>
      <c r="E1079" s="126"/>
      <c r="F1079" s="843">
        <f t="shared" si="18"/>
        <v>0</v>
      </c>
    </row>
    <row r="1080" spans="1:6">
      <c r="E1080" s="126"/>
      <c r="F1080" s="843">
        <f t="shared" si="18"/>
        <v>0</v>
      </c>
    </row>
    <row r="1081" spans="1:6" ht="102">
      <c r="A1081" s="844" t="s">
        <v>226</v>
      </c>
      <c r="B1081" s="1278" t="s">
        <v>557</v>
      </c>
      <c r="C1081" s="885" t="s">
        <v>556</v>
      </c>
      <c r="D1081" s="842">
        <v>17.5</v>
      </c>
      <c r="E1081" s="126"/>
      <c r="F1081" s="843">
        <f t="shared" si="18"/>
        <v>0</v>
      </c>
    </row>
    <row r="1082" spans="1:6">
      <c r="E1082" s="126"/>
      <c r="F1082" s="843">
        <f t="shared" si="18"/>
        <v>0</v>
      </c>
    </row>
    <row r="1083" spans="1:6" ht="76.5">
      <c r="A1083" s="844" t="s">
        <v>229</v>
      </c>
      <c r="B1083" s="1054" t="s">
        <v>2656</v>
      </c>
      <c r="C1083" s="841" t="s">
        <v>218</v>
      </c>
      <c r="D1083" s="842">
        <v>215</v>
      </c>
      <c r="E1083" s="138"/>
      <c r="F1083" s="843">
        <f t="shared" si="18"/>
        <v>0</v>
      </c>
    </row>
    <row r="1084" spans="1:6">
      <c r="E1084" s="845"/>
      <c r="F1084" s="843">
        <f t="shared" si="18"/>
        <v>0</v>
      </c>
    </row>
    <row r="1085" spans="1:6" ht="76.5">
      <c r="A1085" s="844" t="s">
        <v>231</v>
      </c>
      <c r="B1085" s="1278" t="s">
        <v>558</v>
      </c>
      <c r="E1085" s="845"/>
      <c r="F1085" s="843">
        <f t="shared" si="18"/>
        <v>0</v>
      </c>
    </row>
    <row r="1086" spans="1:6" ht="25.5">
      <c r="B1086" s="1278" t="s">
        <v>559</v>
      </c>
      <c r="E1086" s="845"/>
      <c r="F1086" s="843">
        <f t="shared" si="18"/>
        <v>0</v>
      </c>
    </row>
    <row r="1087" spans="1:6">
      <c r="B1087" s="1278" t="s">
        <v>560</v>
      </c>
      <c r="E1087" s="845"/>
      <c r="F1087" s="843">
        <f t="shared" si="18"/>
        <v>0</v>
      </c>
    </row>
    <row r="1088" spans="1:6">
      <c r="B1088" s="1278" t="s">
        <v>561</v>
      </c>
      <c r="C1088" s="841" t="s">
        <v>218</v>
      </c>
      <c r="D1088" s="842">
        <v>77.599999999999994</v>
      </c>
      <c r="E1088" s="126"/>
      <c r="F1088" s="843">
        <f t="shared" si="18"/>
        <v>0</v>
      </c>
    </row>
    <row r="1089" spans="1:6">
      <c r="B1089" s="1278" t="s">
        <v>562</v>
      </c>
      <c r="C1089" s="841" t="s">
        <v>218</v>
      </c>
      <c r="D1089" s="842">
        <v>60</v>
      </c>
      <c r="E1089" s="126"/>
      <c r="F1089" s="843">
        <f t="shared" si="18"/>
        <v>0</v>
      </c>
    </row>
    <row r="1090" spans="1:6">
      <c r="B1090" s="1278" t="s">
        <v>563</v>
      </c>
      <c r="C1090" s="841" t="s">
        <v>218</v>
      </c>
      <c r="D1090" s="842">
        <v>13.7</v>
      </c>
      <c r="E1090" s="126"/>
      <c r="F1090" s="843">
        <f t="shared" si="18"/>
        <v>0</v>
      </c>
    </row>
    <row r="1091" spans="1:6">
      <c r="C1091" s="837"/>
      <c r="E1091" s="126"/>
      <c r="F1091" s="843">
        <f t="shared" si="18"/>
        <v>0</v>
      </c>
    </row>
    <row r="1092" spans="1:6" ht="89.25">
      <c r="A1092" s="844" t="s">
        <v>234</v>
      </c>
      <c r="B1092" s="1278" t="s">
        <v>564</v>
      </c>
      <c r="E1092" s="126"/>
      <c r="F1092" s="843">
        <f t="shared" si="18"/>
        <v>0</v>
      </c>
    </row>
    <row r="1093" spans="1:6">
      <c r="B1093" s="1278" t="s">
        <v>560</v>
      </c>
      <c r="C1093" s="841" t="s">
        <v>218</v>
      </c>
      <c r="D1093" s="842">
        <v>54.6</v>
      </c>
      <c r="E1093" s="126"/>
      <c r="F1093" s="843">
        <f t="shared" si="18"/>
        <v>0</v>
      </c>
    </row>
    <row r="1094" spans="1:6">
      <c r="B1094" s="853"/>
      <c r="E1094" s="126"/>
      <c r="F1094" s="843">
        <f t="shared" si="18"/>
        <v>0</v>
      </c>
    </row>
    <row r="1095" spans="1:6" ht="51">
      <c r="A1095" s="844" t="s">
        <v>240</v>
      </c>
      <c r="B1095" s="1278" t="s">
        <v>565</v>
      </c>
      <c r="C1095" s="841" t="s">
        <v>218</v>
      </c>
      <c r="D1095" s="842">
        <v>25</v>
      </c>
      <c r="E1095" s="126"/>
      <c r="F1095" s="843">
        <f t="shared" si="18"/>
        <v>0</v>
      </c>
    </row>
    <row r="1096" spans="1:6">
      <c r="E1096" s="845"/>
      <c r="F1096" s="843">
        <f t="shared" si="18"/>
        <v>0</v>
      </c>
    </row>
    <row r="1097" spans="1:6" ht="51">
      <c r="A1097" s="844" t="s">
        <v>244</v>
      </c>
      <c r="B1097" s="1278" t="s">
        <v>566</v>
      </c>
      <c r="C1097" s="841" t="s">
        <v>218</v>
      </c>
      <c r="D1097" s="842">
        <v>262.8</v>
      </c>
      <c r="E1097" s="126"/>
      <c r="F1097" s="843">
        <f t="shared" si="18"/>
        <v>0</v>
      </c>
    </row>
    <row r="1098" spans="1:6">
      <c r="B1098" s="853"/>
      <c r="E1098" s="845"/>
      <c r="F1098" s="843">
        <f t="shared" si="18"/>
        <v>0</v>
      </c>
    </row>
    <row r="1099" spans="1:6">
      <c r="A1099" s="844" t="s">
        <v>247</v>
      </c>
      <c r="B1099" s="853" t="s">
        <v>567</v>
      </c>
      <c r="E1099" s="845"/>
      <c r="F1099" s="843">
        <f t="shared" si="18"/>
        <v>0</v>
      </c>
    </row>
    <row r="1100" spans="1:6">
      <c r="B1100" s="853" t="s">
        <v>568</v>
      </c>
      <c r="E1100" s="845"/>
      <c r="F1100" s="843">
        <f t="shared" si="18"/>
        <v>0</v>
      </c>
    </row>
    <row r="1101" spans="1:6" ht="127.5">
      <c r="A1101" s="837"/>
      <c r="B1101" s="886" t="s">
        <v>569</v>
      </c>
      <c r="E1101" s="845"/>
      <c r="F1101" s="843">
        <f t="shared" si="18"/>
        <v>0</v>
      </c>
    </row>
    <row r="1102" spans="1:6">
      <c r="A1102" s="837"/>
      <c r="B1102" s="886" t="s">
        <v>570</v>
      </c>
      <c r="C1102" s="841" t="s">
        <v>218</v>
      </c>
      <c r="D1102" s="842">
        <v>761.2</v>
      </c>
      <c r="E1102" s="126"/>
      <c r="F1102" s="843">
        <f t="shared" si="18"/>
        <v>0</v>
      </c>
    </row>
    <row r="1103" spans="1:6">
      <c r="A1103" s="837"/>
      <c r="B1103" s="886" t="s">
        <v>571</v>
      </c>
      <c r="C1103" s="841" t="s">
        <v>218</v>
      </c>
      <c r="D1103" s="842">
        <v>41.8</v>
      </c>
      <c r="E1103" s="126"/>
      <c r="F1103" s="843">
        <f t="shared" si="18"/>
        <v>0</v>
      </c>
    </row>
    <row r="1104" spans="1:6">
      <c r="A1104" s="841"/>
      <c r="B1104" s="886" t="s">
        <v>572</v>
      </c>
      <c r="E1104" s="126"/>
      <c r="F1104" s="843">
        <f t="shared" si="18"/>
        <v>0</v>
      </c>
    </row>
    <row r="1105" spans="1:6" ht="51">
      <c r="B1105" s="886" t="s">
        <v>573</v>
      </c>
      <c r="C1105" s="887"/>
      <c r="E1105" s="126"/>
      <c r="F1105" s="843">
        <f t="shared" si="18"/>
        <v>0</v>
      </c>
    </row>
    <row r="1106" spans="1:6" ht="51">
      <c r="B1106" s="886" t="s">
        <v>574</v>
      </c>
      <c r="C1106" s="887"/>
      <c r="E1106" s="126"/>
      <c r="F1106" s="843">
        <f t="shared" si="18"/>
        <v>0</v>
      </c>
    </row>
    <row r="1107" spans="1:6" ht="25.5">
      <c r="B1107" s="886" t="s">
        <v>575</v>
      </c>
      <c r="C1107" s="887" t="s">
        <v>556</v>
      </c>
      <c r="D1107" s="842">
        <v>128.6</v>
      </c>
      <c r="E1107" s="126"/>
      <c r="F1107" s="843">
        <f t="shared" si="18"/>
        <v>0</v>
      </c>
    </row>
    <row r="1108" spans="1:6" ht="25.5">
      <c r="B1108" s="853" t="s">
        <v>576</v>
      </c>
      <c r="C1108" s="887" t="s">
        <v>556</v>
      </c>
      <c r="D1108" s="842">
        <v>26</v>
      </c>
      <c r="E1108" s="126"/>
      <c r="F1108" s="843">
        <f t="shared" si="18"/>
        <v>0</v>
      </c>
    </row>
    <row r="1109" spans="1:6">
      <c r="B1109" s="886"/>
      <c r="C1109" s="887"/>
      <c r="E1109" s="126"/>
      <c r="F1109" s="843">
        <f t="shared" si="18"/>
        <v>0</v>
      </c>
    </row>
    <row r="1110" spans="1:6">
      <c r="A1110" s="844" t="s">
        <v>248</v>
      </c>
      <c r="B1110" s="886" t="s">
        <v>577</v>
      </c>
      <c r="C1110" s="887"/>
      <c r="E1110" s="126"/>
      <c r="F1110" s="843">
        <f t="shared" si="18"/>
        <v>0</v>
      </c>
    </row>
    <row r="1111" spans="1:6" ht="51">
      <c r="B1111" s="853" t="s">
        <v>578</v>
      </c>
      <c r="C1111" s="837"/>
      <c r="E1111" s="126"/>
      <c r="F1111" s="843">
        <f t="shared" si="18"/>
        <v>0</v>
      </c>
    </row>
    <row r="1112" spans="1:6" ht="25.5">
      <c r="B1112" s="853" t="s">
        <v>579</v>
      </c>
      <c r="C1112" s="841" t="s">
        <v>218</v>
      </c>
      <c r="D1112" s="842">
        <f>D1102</f>
        <v>761.2</v>
      </c>
      <c r="E1112" s="126"/>
      <c r="F1112" s="843">
        <f t="shared" si="18"/>
        <v>0</v>
      </c>
    </row>
    <row r="1113" spans="1:6" ht="25.5">
      <c r="B1113" s="853" t="s">
        <v>580</v>
      </c>
      <c r="C1113" s="841" t="s">
        <v>218</v>
      </c>
      <c r="D1113" s="842">
        <f>D1103</f>
        <v>41.8</v>
      </c>
      <c r="E1113" s="126"/>
      <c r="F1113" s="843">
        <f t="shared" si="18"/>
        <v>0</v>
      </c>
    </row>
    <row r="1114" spans="1:6">
      <c r="B1114" s="886"/>
      <c r="C1114" s="887"/>
      <c r="E1114" s="845"/>
      <c r="F1114" s="843">
        <f t="shared" si="18"/>
        <v>0</v>
      </c>
    </row>
    <row r="1115" spans="1:6" ht="106.5" customHeight="1">
      <c r="A1115" s="844" t="s">
        <v>250</v>
      </c>
      <c r="B1115" s="853" t="s">
        <v>581</v>
      </c>
      <c r="E1115" s="845"/>
      <c r="F1115" s="843">
        <f t="shared" si="18"/>
        <v>0</v>
      </c>
    </row>
    <row r="1116" spans="1:6">
      <c r="B1116" s="1278" t="s">
        <v>582</v>
      </c>
      <c r="C1116" s="841" t="s">
        <v>223</v>
      </c>
      <c r="D1116" s="842">
        <v>4</v>
      </c>
      <c r="E1116" s="126"/>
      <c r="F1116" s="843">
        <f t="shared" si="18"/>
        <v>0</v>
      </c>
    </row>
    <row r="1117" spans="1:6">
      <c r="E1117" s="126"/>
      <c r="F1117" s="843">
        <f t="shared" si="18"/>
        <v>0</v>
      </c>
    </row>
    <row r="1118" spans="1:6" ht="25.5">
      <c r="A1118" s="844" t="s">
        <v>253</v>
      </c>
      <c r="B1118" s="1278" t="s">
        <v>2633</v>
      </c>
      <c r="E1118" s="126"/>
      <c r="F1118" s="843">
        <f t="shared" si="18"/>
        <v>0</v>
      </c>
    </row>
    <row r="1119" spans="1:6" ht="25.5">
      <c r="B1119" s="1278" t="s">
        <v>583</v>
      </c>
      <c r="C1119" s="841" t="s">
        <v>223</v>
      </c>
      <c r="D1119" s="842">
        <v>2</v>
      </c>
      <c r="E1119" s="126"/>
      <c r="F1119" s="843">
        <f t="shared" si="18"/>
        <v>0</v>
      </c>
    </row>
    <row r="1120" spans="1:6">
      <c r="E1120" s="845"/>
      <c r="F1120" s="843">
        <f t="shared" si="18"/>
        <v>0</v>
      </c>
    </row>
    <row r="1121" spans="1:6">
      <c r="E1121" s="845"/>
    </row>
    <row r="1122" spans="1:6">
      <c r="A1122" s="868"/>
      <c r="B1122" s="134" t="s">
        <v>270</v>
      </c>
      <c r="C1122" s="870"/>
      <c r="D1122" s="871"/>
      <c r="E1122" s="872"/>
      <c r="F1122" s="873"/>
    </row>
    <row r="1123" spans="1:6">
      <c r="E1123" s="845"/>
    </row>
    <row r="1124" spans="1:6" ht="51">
      <c r="A1124" s="844" t="s">
        <v>255</v>
      </c>
      <c r="B1124" s="1284" t="s">
        <v>584</v>
      </c>
      <c r="E1124" s="845"/>
      <c r="F1124" s="843">
        <f t="shared" ref="F1124:F1187" si="19">D1124*E1124</f>
        <v>0</v>
      </c>
    </row>
    <row r="1125" spans="1:6">
      <c r="B1125" s="1284" t="s">
        <v>543</v>
      </c>
      <c r="E1125" s="845"/>
      <c r="F1125" s="843">
        <f t="shared" si="19"/>
        <v>0</v>
      </c>
    </row>
    <row r="1126" spans="1:6" ht="38.25">
      <c r="B1126" s="1054" t="s">
        <v>2681</v>
      </c>
      <c r="E1126" s="845"/>
      <c r="F1126" s="843">
        <f t="shared" si="19"/>
        <v>0</v>
      </c>
    </row>
    <row r="1127" spans="1:6" ht="63.75">
      <c r="B1127" s="1284" t="s">
        <v>544</v>
      </c>
      <c r="C1127" s="841" t="s">
        <v>218</v>
      </c>
      <c r="D1127" s="842">
        <v>180.5</v>
      </c>
      <c r="E1127" s="126"/>
      <c r="F1127" s="843">
        <f t="shared" si="19"/>
        <v>0</v>
      </c>
    </row>
    <row r="1128" spans="1:6">
      <c r="E1128" s="126"/>
      <c r="F1128" s="843">
        <f t="shared" si="19"/>
        <v>0</v>
      </c>
    </row>
    <row r="1129" spans="1:6" ht="38.25">
      <c r="A1129" s="844" t="s">
        <v>257</v>
      </c>
      <c r="B1129" s="1284" t="s">
        <v>585</v>
      </c>
      <c r="C1129" s="880"/>
      <c r="E1129" s="126"/>
      <c r="F1129" s="843">
        <f t="shared" si="19"/>
        <v>0</v>
      </c>
    </row>
    <row r="1130" spans="1:6" ht="51">
      <c r="B1130" s="1284" t="s">
        <v>546</v>
      </c>
      <c r="C1130" s="837"/>
      <c r="E1130" s="126"/>
      <c r="F1130" s="843">
        <f t="shared" si="19"/>
        <v>0</v>
      </c>
    </row>
    <row r="1131" spans="1:6" ht="25.5">
      <c r="B1131" s="1284" t="s">
        <v>586</v>
      </c>
      <c r="C1131" s="880" t="s">
        <v>218</v>
      </c>
      <c r="D1131" s="842">
        <v>49.1</v>
      </c>
      <c r="E1131" s="126"/>
      <c r="F1131" s="843">
        <f t="shared" si="19"/>
        <v>0</v>
      </c>
    </row>
    <row r="1132" spans="1:6">
      <c r="E1132" s="126"/>
      <c r="F1132" s="843">
        <f t="shared" si="19"/>
        <v>0</v>
      </c>
    </row>
    <row r="1133" spans="1:6" ht="76.5">
      <c r="A1133" s="844" t="s">
        <v>260</v>
      </c>
      <c r="B1133" s="1278" t="s">
        <v>587</v>
      </c>
      <c r="C1133" s="880"/>
      <c r="E1133" s="126"/>
      <c r="F1133" s="843">
        <f t="shared" si="19"/>
        <v>0</v>
      </c>
    </row>
    <row r="1134" spans="1:6" ht="38.25">
      <c r="B1134" s="1284" t="s">
        <v>550</v>
      </c>
      <c r="C1134" s="837"/>
      <c r="E1134" s="126"/>
      <c r="F1134" s="843">
        <f t="shared" si="19"/>
        <v>0</v>
      </c>
    </row>
    <row r="1135" spans="1:6">
      <c r="B1135" s="1278" t="s">
        <v>551</v>
      </c>
      <c r="C1135" s="880" t="s">
        <v>218</v>
      </c>
      <c r="D1135" s="842">
        <v>15</v>
      </c>
      <c r="E1135" s="126"/>
      <c r="F1135" s="843">
        <f t="shared" si="19"/>
        <v>0</v>
      </c>
    </row>
    <row r="1136" spans="1:6">
      <c r="B1136" s="1278" t="s">
        <v>588</v>
      </c>
      <c r="C1136" s="880" t="s">
        <v>218</v>
      </c>
      <c r="D1136" s="842">
        <v>11.5</v>
      </c>
      <c r="E1136" s="126"/>
      <c r="F1136" s="843">
        <f t="shared" si="19"/>
        <v>0</v>
      </c>
    </row>
    <row r="1137" spans="1:6">
      <c r="B1137" s="1278" t="s">
        <v>554</v>
      </c>
      <c r="C1137" s="880" t="s">
        <v>218</v>
      </c>
      <c r="D1137" s="842">
        <v>5.5</v>
      </c>
      <c r="E1137" s="126"/>
      <c r="F1137" s="843">
        <f t="shared" si="19"/>
        <v>0</v>
      </c>
    </row>
    <row r="1138" spans="1:6">
      <c r="E1138" s="845"/>
      <c r="F1138" s="843">
        <f t="shared" si="19"/>
        <v>0</v>
      </c>
    </row>
    <row r="1139" spans="1:6" ht="63.75">
      <c r="A1139" s="844" t="s">
        <v>263</v>
      </c>
      <c r="B1139" s="1278" t="s">
        <v>589</v>
      </c>
      <c r="E1139" s="845"/>
      <c r="F1139" s="843">
        <f t="shared" si="19"/>
        <v>0</v>
      </c>
    </row>
    <row r="1140" spans="1:6" ht="25.5">
      <c r="B1140" s="1278" t="s">
        <v>553</v>
      </c>
      <c r="C1140" s="837"/>
      <c r="E1140" s="845"/>
      <c r="F1140" s="843">
        <f t="shared" si="19"/>
        <v>0</v>
      </c>
    </row>
    <row r="1141" spans="1:6">
      <c r="B1141" s="1278" t="s">
        <v>551</v>
      </c>
      <c r="C1141" s="841" t="s">
        <v>218</v>
      </c>
      <c r="D1141" s="842">
        <v>8.4</v>
      </c>
      <c r="E1141" s="126"/>
      <c r="F1141" s="843">
        <f t="shared" si="19"/>
        <v>0</v>
      </c>
    </row>
    <row r="1142" spans="1:6">
      <c r="B1142" s="1278" t="s">
        <v>588</v>
      </c>
      <c r="C1142" s="841" t="s">
        <v>218</v>
      </c>
      <c r="D1142" s="842">
        <v>6.2</v>
      </c>
      <c r="E1142" s="126"/>
      <c r="F1142" s="843">
        <f t="shared" si="19"/>
        <v>0</v>
      </c>
    </row>
    <row r="1143" spans="1:6">
      <c r="B1143" s="1278" t="s">
        <v>554</v>
      </c>
      <c r="C1143" s="841" t="s">
        <v>218</v>
      </c>
      <c r="D1143" s="842">
        <v>0.4</v>
      </c>
      <c r="E1143" s="126"/>
      <c r="F1143" s="843">
        <f t="shared" si="19"/>
        <v>0</v>
      </c>
    </row>
    <row r="1144" spans="1:6">
      <c r="E1144" s="126"/>
      <c r="F1144" s="843">
        <f t="shared" si="19"/>
        <v>0</v>
      </c>
    </row>
    <row r="1145" spans="1:6" ht="38.25">
      <c r="A1145" s="844" t="s">
        <v>266</v>
      </c>
      <c r="B1145" s="1278" t="s">
        <v>555</v>
      </c>
      <c r="E1145" s="126"/>
      <c r="F1145" s="843">
        <f t="shared" si="19"/>
        <v>0</v>
      </c>
    </row>
    <row r="1146" spans="1:6" ht="25.5">
      <c r="B1146" s="1278" t="s">
        <v>553</v>
      </c>
      <c r="C1146" s="841" t="s">
        <v>556</v>
      </c>
      <c r="D1146" s="842">
        <v>54</v>
      </c>
      <c r="E1146" s="126"/>
      <c r="F1146" s="843">
        <f t="shared" si="19"/>
        <v>0</v>
      </c>
    </row>
    <row r="1147" spans="1:6">
      <c r="E1147" s="126"/>
      <c r="F1147" s="843">
        <f t="shared" si="19"/>
        <v>0</v>
      </c>
    </row>
    <row r="1148" spans="1:6" ht="102">
      <c r="A1148" s="844" t="s">
        <v>268</v>
      </c>
      <c r="B1148" s="1278" t="s">
        <v>557</v>
      </c>
      <c r="C1148" s="885" t="s">
        <v>556</v>
      </c>
      <c r="D1148" s="996">
        <v>10.5</v>
      </c>
      <c r="E1148" s="126"/>
      <c r="F1148" s="843">
        <f t="shared" si="19"/>
        <v>0</v>
      </c>
    </row>
    <row r="1149" spans="1:6">
      <c r="E1149" s="126"/>
      <c r="F1149" s="843">
        <f t="shared" si="19"/>
        <v>0</v>
      </c>
    </row>
    <row r="1150" spans="1:6" ht="76.5">
      <c r="A1150" s="844" t="s">
        <v>271</v>
      </c>
      <c r="B1150" s="1278" t="s">
        <v>2656</v>
      </c>
      <c r="C1150" s="841" t="s">
        <v>218</v>
      </c>
      <c r="D1150" s="842">
        <v>113.5</v>
      </c>
      <c r="E1150" s="126"/>
      <c r="F1150" s="843">
        <f t="shared" si="19"/>
        <v>0</v>
      </c>
    </row>
    <row r="1151" spans="1:6">
      <c r="E1151" s="126"/>
      <c r="F1151" s="843">
        <f t="shared" si="19"/>
        <v>0</v>
      </c>
    </row>
    <row r="1152" spans="1:6" ht="63.75">
      <c r="A1152" s="844" t="s">
        <v>272</v>
      </c>
      <c r="B1152" s="1278" t="s">
        <v>590</v>
      </c>
      <c r="E1152" s="126"/>
      <c r="F1152" s="843">
        <f t="shared" si="19"/>
        <v>0</v>
      </c>
    </row>
    <row r="1153" spans="1:6" ht="25.5">
      <c r="B1153" s="1278" t="s">
        <v>559</v>
      </c>
      <c r="E1153" s="126"/>
      <c r="F1153" s="843">
        <f t="shared" si="19"/>
        <v>0</v>
      </c>
    </row>
    <row r="1154" spans="1:6">
      <c r="B1154" s="1278" t="s">
        <v>560</v>
      </c>
      <c r="C1154" s="841" t="s">
        <v>218</v>
      </c>
      <c r="D1154" s="842">
        <v>91.1</v>
      </c>
      <c r="E1154" s="126"/>
      <c r="F1154" s="843">
        <f t="shared" si="19"/>
        <v>0</v>
      </c>
    </row>
    <row r="1155" spans="1:6">
      <c r="C1155" s="837"/>
      <c r="E1155" s="126"/>
      <c r="F1155" s="843">
        <f t="shared" si="19"/>
        <v>0</v>
      </c>
    </row>
    <row r="1156" spans="1:6" ht="89.25">
      <c r="A1156" s="844" t="s">
        <v>275</v>
      </c>
      <c r="B1156" s="1278" t="s">
        <v>591</v>
      </c>
      <c r="E1156" s="126"/>
      <c r="F1156" s="843">
        <f t="shared" si="19"/>
        <v>0</v>
      </c>
    </row>
    <row r="1157" spans="1:6">
      <c r="B1157" s="1278" t="s">
        <v>560</v>
      </c>
      <c r="C1157" s="841" t="s">
        <v>218</v>
      </c>
      <c r="D1157" s="842">
        <v>22.5</v>
      </c>
      <c r="E1157" s="126"/>
      <c r="F1157" s="843">
        <f t="shared" si="19"/>
        <v>0</v>
      </c>
    </row>
    <row r="1158" spans="1:6">
      <c r="E1158" s="845"/>
      <c r="F1158" s="843">
        <f t="shared" si="19"/>
        <v>0</v>
      </c>
    </row>
    <row r="1159" spans="1:6">
      <c r="A1159" s="844" t="s">
        <v>276</v>
      </c>
      <c r="B1159" s="853" t="s">
        <v>592</v>
      </c>
      <c r="E1159" s="845"/>
      <c r="F1159" s="843">
        <f t="shared" si="19"/>
        <v>0</v>
      </c>
    </row>
    <row r="1160" spans="1:6">
      <c r="A1160" s="837"/>
      <c r="B1160" s="853" t="s">
        <v>568</v>
      </c>
      <c r="E1160" s="845"/>
      <c r="F1160" s="843">
        <f t="shared" si="19"/>
        <v>0</v>
      </c>
    </row>
    <row r="1161" spans="1:6" ht="127.5">
      <c r="A1161" s="837"/>
      <c r="B1161" s="886" t="s">
        <v>593</v>
      </c>
      <c r="E1161" s="845"/>
      <c r="F1161" s="843">
        <f t="shared" si="19"/>
        <v>0</v>
      </c>
    </row>
    <row r="1162" spans="1:6">
      <c r="A1162" s="837"/>
      <c r="B1162" s="886" t="s">
        <v>594</v>
      </c>
      <c r="C1162" s="841" t="s">
        <v>218</v>
      </c>
      <c r="D1162" s="842">
        <v>193</v>
      </c>
      <c r="E1162" s="126"/>
      <c r="F1162" s="843">
        <f t="shared" si="19"/>
        <v>0</v>
      </c>
    </row>
    <row r="1163" spans="1:6">
      <c r="A1163" s="837"/>
      <c r="B1163" s="886" t="s">
        <v>572</v>
      </c>
      <c r="E1163" s="126"/>
      <c r="F1163" s="843">
        <f t="shared" si="19"/>
        <v>0</v>
      </c>
    </row>
    <row r="1164" spans="1:6" ht="51">
      <c r="A1164" s="837"/>
      <c r="B1164" s="886" t="s">
        <v>573</v>
      </c>
      <c r="E1164" s="126"/>
      <c r="F1164" s="843">
        <f t="shared" si="19"/>
        <v>0</v>
      </c>
    </row>
    <row r="1165" spans="1:6" ht="51">
      <c r="A1165" s="837"/>
      <c r="B1165" s="886" t="s">
        <v>574</v>
      </c>
      <c r="E1165" s="126"/>
      <c r="F1165" s="843">
        <f t="shared" si="19"/>
        <v>0</v>
      </c>
    </row>
    <row r="1166" spans="1:6" ht="25.5">
      <c r="A1166" s="837"/>
      <c r="B1166" s="886" t="s">
        <v>595</v>
      </c>
      <c r="C1166" s="887" t="s">
        <v>556</v>
      </c>
      <c r="D1166" s="842">
        <v>11.8</v>
      </c>
      <c r="E1166" s="126"/>
      <c r="F1166" s="843">
        <f t="shared" si="19"/>
        <v>0</v>
      </c>
    </row>
    <row r="1167" spans="1:6" ht="25.5">
      <c r="A1167" s="837"/>
      <c r="B1167" s="853" t="s">
        <v>596</v>
      </c>
      <c r="C1167" s="887" t="s">
        <v>556</v>
      </c>
      <c r="D1167" s="842">
        <v>44.05</v>
      </c>
      <c r="E1167" s="126"/>
      <c r="F1167" s="843">
        <f t="shared" si="19"/>
        <v>0</v>
      </c>
    </row>
    <row r="1168" spans="1:6" ht="25.5">
      <c r="A1168" s="837"/>
      <c r="B1168" s="853" t="s">
        <v>597</v>
      </c>
      <c r="C1168" s="887" t="s">
        <v>556</v>
      </c>
      <c r="D1168" s="842">
        <v>11.8</v>
      </c>
      <c r="E1168" s="126"/>
      <c r="F1168" s="843">
        <f t="shared" si="19"/>
        <v>0</v>
      </c>
    </row>
    <row r="1169" spans="1:6">
      <c r="A1169" s="837"/>
      <c r="B1169" s="886"/>
      <c r="E1169" s="845"/>
      <c r="F1169" s="843">
        <f t="shared" si="19"/>
        <v>0</v>
      </c>
    </row>
    <row r="1170" spans="1:6">
      <c r="A1170" s="844" t="s">
        <v>277</v>
      </c>
      <c r="B1170" s="853" t="s">
        <v>598</v>
      </c>
      <c r="E1170" s="845"/>
      <c r="F1170" s="843">
        <f t="shared" si="19"/>
        <v>0</v>
      </c>
    </row>
    <row r="1171" spans="1:6">
      <c r="A1171" s="837"/>
      <c r="B1171" s="853" t="s">
        <v>568</v>
      </c>
      <c r="E1171" s="845"/>
      <c r="F1171" s="843">
        <f t="shared" si="19"/>
        <v>0</v>
      </c>
    </row>
    <row r="1172" spans="1:6" ht="127.5">
      <c r="A1172" s="837"/>
      <c r="B1172" s="886" t="s">
        <v>599</v>
      </c>
      <c r="E1172" s="845"/>
      <c r="F1172" s="843">
        <f t="shared" si="19"/>
        <v>0</v>
      </c>
    </row>
    <row r="1173" spans="1:6">
      <c r="A1173" s="837"/>
      <c r="B1173" s="886" t="s">
        <v>600</v>
      </c>
      <c r="C1173" s="841" t="s">
        <v>218</v>
      </c>
      <c r="D1173" s="842">
        <v>10</v>
      </c>
      <c r="E1173" s="126"/>
      <c r="F1173" s="843">
        <f t="shared" si="19"/>
        <v>0</v>
      </c>
    </row>
    <row r="1174" spans="1:6">
      <c r="A1174" s="837"/>
      <c r="B1174" s="853" t="s">
        <v>572</v>
      </c>
      <c r="E1174" s="126"/>
      <c r="F1174" s="843">
        <f t="shared" si="19"/>
        <v>0</v>
      </c>
    </row>
    <row r="1175" spans="1:6" ht="51">
      <c r="A1175" s="837"/>
      <c r="B1175" s="853" t="s">
        <v>573</v>
      </c>
      <c r="E1175" s="126"/>
      <c r="F1175" s="843">
        <f t="shared" si="19"/>
        <v>0</v>
      </c>
    </row>
    <row r="1176" spans="1:6" ht="51">
      <c r="A1176" s="837"/>
      <c r="B1176" s="853" t="s">
        <v>574</v>
      </c>
      <c r="E1176" s="126"/>
      <c r="F1176" s="843">
        <f t="shared" si="19"/>
        <v>0</v>
      </c>
    </row>
    <row r="1177" spans="1:6" ht="25.5">
      <c r="A1177" s="837"/>
      <c r="B1177" s="853" t="s">
        <v>601</v>
      </c>
      <c r="C1177" s="887" t="s">
        <v>556</v>
      </c>
      <c r="D1177" s="842">
        <v>10</v>
      </c>
      <c r="E1177" s="126"/>
      <c r="F1177" s="843">
        <f t="shared" si="19"/>
        <v>0</v>
      </c>
    </row>
    <row r="1178" spans="1:6">
      <c r="A1178" s="837"/>
      <c r="B1178" s="886"/>
      <c r="E1178" s="126"/>
      <c r="F1178" s="843">
        <f t="shared" si="19"/>
        <v>0</v>
      </c>
    </row>
    <row r="1179" spans="1:6">
      <c r="A1179" s="841" t="s">
        <v>278</v>
      </c>
      <c r="B1179" s="853" t="s">
        <v>602</v>
      </c>
      <c r="E1179" s="126"/>
      <c r="F1179" s="843">
        <f t="shared" si="19"/>
        <v>0</v>
      </c>
    </row>
    <row r="1180" spans="1:6">
      <c r="A1180" s="837"/>
      <c r="B1180" s="853" t="s">
        <v>568</v>
      </c>
      <c r="E1180" s="126"/>
      <c r="F1180" s="843">
        <f t="shared" si="19"/>
        <v>0</v>
      </c>
    </row>
    <row r="1181" spans="1:6" ht="140.25">
      <c r="A1181" s="837"/>
      <c r="B1181" s="886" t="s">
        <v>603</v>
      </c>
      <c r="E1181" s="126"/>
      <c r="F1181" s="843">
        <f t="shared" si="19"/>
        <v>0</v>
      </c>
    </row>
    <row r="1182" spans="1:6">
      <c r="A1182" s="837"/>
      <c r="B1182" s="886" t="s">
        <v>604</v>
      </c>
      <c r="C1182" s="841" t="s">
        <v>218</v>
      </c>
      <c r="D1182" s="842">
        <v>29</v>
      </c>
      <c r="E1182" s="126"/>
      <c r="F1182" s="843">
        <f t="shared" si="19"/>
        <v>0</v>
      </c>
    </row>
    <row r="1183" spans="1:6">
      <c r="A1183" s="837"/>
      <c r="B1183" s="886" t="s">
        <v>2634</v>
      </c>
      <c r="C1183" s="841" t="s">
        <v>218</v>
      </c>
      <c r="D1183" s="842">
        <v>25</v>
      </c>
      <c r="E1183" s="126"/>
      <c r="F1183" s="843">
        <f t="shared" si="19"/>
        <v>0</v>
      </c>
    </row>
    <row r="1184" spans="1:6">
      <c r="A1184" s="837"/>
      <c r="B1184" s="886"/>
      <c r="E1184" s="845"/>
      <c r="F1184" s="843">
        <f t="shared" si="19"/>
        <v>0</v>
      </c>
    </row>
    <row r="1185" spans="1:6">
      <c r="A1185" s="841" t="s">
        <v>280</v>
      </c>
      <c r="B1185" s="853" t="s">
        <v>605</v>
      </c>
      <c r="E1185" s="845"/>
      <c r="F1185" s="843">
        <f t="shared" si="19"/>
        <v>0</v>
      </c>
    </row>
    <row r="1186" spans="1:6">
      <c r="A1186" s="837"/>
      <c r="B1186" s="853" t="s">
        <v>568</v>
      </c>
      <c r="E1186" s="845"/>
      <c r="F1186" s="843">
        <f t="shared" si="19"/>
        <v>0</v>
      </c>
    </row>
    <row r="1187" spans="1:6" ht="127.5">
      <c r="A1187" s="837"/>
      <c r="B1187" s="886" t="s">
        <v>2635</v>
      </c>
      <c r="E1187" s="845"/>
      <c r="F1187" s="843">
        <f t="shared" si="19"/>
        <v>0</v>
      </c>
    </row>
    <row r="1188" spans="1:6">
      <c r="A1188" s="837"/>
      <c r="B1188" s="886" t="s">
        <v>606</v>
      </c>
      <c r="C1188" s="841" t="s">
        <v>218</v>
      </c>
      <c r="D1188" s="842">
        <v>9.3000000000000007</v>
      </c>
      <c r="E1188" s="126"/>
      <c r="F1188" s="843">
        <f t="shared" ref="F1188:F1208" si="20">D1188*E1188</f>
        <v>0</v>
      </c>
    </row>
    <row r="1189" spans="1:6">
      <c r="A1189" s="837"/>
      <c r="B1189" s="886" t="s">
        <v>572</v>
      </c>
      <c r="E1189" s="126"/>
      <c r="F1189" s="843">
        <f t="shared" si="20"/>
        <v>0</v>
      </c>
    </row>
    <row r="1190" spans="1:6" ht="51">
      <c r="A1190" s="837"/>
      <c r="B1190" s="853" t="s">
        <v>607</v>
      </c>
      <c r="E1190" s="126"/>
      <c r="F1190" s="843">
        <f t="shared" si="20"/>
        <v>0</v>
      </c>
    </row>
    <row r="1191" spans="1:6" ht="51">
      <c r="A1191" s="837"/>
      <c r="B1191" s="886" t="s">
        <v>574</v>
      </c>
      <c r="E1191" s="126"/>
      <c r="F1191" s="843">
        <f t="shared" si="20"/>
        <v>0</v>
      </c>
    </row>
    <row r="1192" spans="1:6" ht="25.5">
      <c r="A1192" s="841"/>
      <c r="B1192" s="853" t="s">
        <v>608</v>
      </c>
      <c r="C1192" s="887" t="s">
        <v>556</v>
      </c>
      <c r="D1192" s="842">
        <v>9.8000000000000007</v>
      </c>
      <c r="E1192" s="126"/>
      <c r="F1192" s="843">
        <f t="shared" si="20"/>
        <v>0</v>
      </c>
    </row>
    <row r="1193" spans="1:6" ht="38.25">
      <c r="A1193" s="837"/>
      <c r="B1193" s="853" t="s">
        <v>609</v>
      </c>
      <c r="C1193" s="887" t="s">
        <v>556</v>
      </c>
      <c r="D1193" s="842">
        <v>7.2</v>
      </c>
      <c r="E1193" s="126"/>
      <c r="F1193" s="843">
        <f t="shared" si="20"/>
        <v>0</v>
      </c>
    </row>
    <row r="1194" spans="1:6">
      <c r="A1194" s="837"/>
      <c r="B1194" s="886"/>
      <c r="E1194" s="126"/>
      <c r="F1194" s="843">
        <f t="shared" si="20"/>
        <v>0</v>
      </c>
    </row>
    <row r="1195" spans="1:6" ht="25.5">
      <c r="A1195" s="844" t="s">
        <v>282</v>
      </c>
      <c r="B1195" s="853" t="s">
        <v>610</v>
      </c>
      <c r="C1195" s="887"/>
      <c r="E1195" s="126"/>
      <c r="F1195" s="843">
        <f t="shared" si="20"/>
        <v>0</v>
      </c>
    </row>
    <row r="1196" spans="1:6" ht="51">
      <c r="B1196" s="853" t="s">
        <v>611</v>
      </c>
      <c r="C1196" s="837"/>
      <c r="E1196" s="126"/>
      <c r="F1196" s="843">
        <f t="shared" si="20"/>
        <v>0</v>
      </c>
    </row>
    <row r="1197" spans="1:6" ht="25.5">
      <c r="B1197" s="853" t="s">
        <v>612</v>
      </c>
      <c r="C1197" s="841" t="s">
        <v>218</v>
      </c>
      <c r="D1197" s="842">
        <f>D1162</f>
        <v>193</v>
      </c>
      <c r="E1197" s="126"/>
      <c r="F1197" s="843">
        <f t="shared" si="20"/>
        <v>0</v>
      </c>
    </row>
    <row r="1198" spans="1:6" ht="25.5">
      <c r="B1198" s="853" t="s">
        <v>613</v>
      </c>
      <c r="C1198" s="841" t="s">
        <v>218</v>
      </c>
      <c r="D1198" s="842">
        <f>D1182</f>
        <v>29</v>
      </c>
      <c r="E1198" s="126"/>
      <c r="F1198" s="843">
        <f t="shared" si="20"/>
        <v>0</v>
      </c>
    </row>
    <row r="1199" spans="1:6" ht="25.5">
      <c r="B1199" s="886" t="s">
        <v>614</v>
      </c>
      <c r="C1199" s="887" t="s">
        <v>218</v>
      </c>
      <c r="D1199" s="842">
        <f>D1188</f>
        <v>9.3000000000000007</v>
      </c>
      <c r="E1199" s="126"/>
      <c r="F1199" s="843">
        <f t="shared" si="20"/>
        <v>0</v>
      </c>
    </row>
    <row r="1200" spans="1:6" ht="25.5">
      <c r="B1200" s="886" t="s">
        <v>615</v>
      </c>
      <c r="C1200" s="887" t="s">
        <v>218</v>
      </c>
      <c r="D1200" s="842">
        <f>D1183</f>
        <v>25</v>
      </c>
      <c r="E1200" s="126"/>
      <c r="F1200" s="843">
        <f t="shared" si="20"/>
        <v>0</v>
      </c>
    </row>
    <row r="1201" spans="1:6">
      <c r="B1201" s="853"/>
      <c r="E1201" s="126"/>
      <c r="F1201" s="843">
        <f t="shared" si="20"/>
        <v>0</v>
      </c>
    </row>
    <row r="1202" spans="1:6">
      <c r="A1202" s="844" t="s">
        <v>283</v>
      </c>
      <c r="B1202" s="853" t="s">
        <v>616</v>
      </c>
      <c r="C1202" s="887"/>
      <c r="E1202" s="845"/>
      <c r="F1202" s="843">
        <f t="shared" si="20"/>
        <v>0</v>
      </c>
    </row>
    <row r="1203" spans="1:6" ht="51">
      <c r="B1203" s="853" t="s">
        <v>2969</v>
      </c>
      <c r="C1203" s="837"/>
      <c r="E1203" s="845"/>
      <c r="F1203" s="843">
        <f t="shared" si="20"/>
        <v>0</v>
      </c>
    </row>
    <row r="1204" spans="1:6" ht="25.5">
      <c r="B1204" s="853" t="s">
        <v>617</v>
      </c>
      <c r="C1204" s="841" t="s">
        <v>218</v>
      </c>
      <c r="D1204" s="842">
        <f>D1173</f>
        <v>10</v>
      </c>
      <c r="E1204" s="126"/>
      <c r="F1204" s="843">
        <f t="shared" si="20"/>
        <v>0</v>
      </c>
    </row>
    <row r="1205" spans="1:6">
      <c r="E1205" s="126"/>
      <c r="F1205" s="843">
        <f t="shared" si="20"/>
        <v>0</v>
      </c>
    </row>
    <row r="1206" spans="1:6" ht="102">
      <c r="A1206" s="844" t="s">
        <v>285</v>
      </c>
      <c r="B1206" s="853" t="s">
        <v>581</v>
      </c>
      <c r="E1206" s="126"/>
      <c r="F1206" s="843">
        <f t="shared" si="20"/>
        <v>0</v>
      </c>
    </row>
    <row r="1207" spans="1:6">
      <c r="B1207" s="1278" t="s">
        <v>594</v>
      </c>
      <c r="C1207" s="841" t="s">
        <v>223</v>
      </c>
      <c r="D1207" s="842">
        <v>2</v>
      </c>
      <c r="E1207" s="126"/>
      <c r="F1207" s="843">
        <f t="shared" si="20"/>
        <v>0</v>
      </c>
    </row>
    <row r="1208" spans="1:6">
      <c r="E1208" s="845"/>
      <c r="F1208" s="843">
        <f t="shared" si="20"/>
        <v>0</v>
      </c>
    </row>
    <row r="1209" spans="1:6">
      <c r="E1209" s="845"/>
      <c r="F1209" s="837"/>
    </row>
    <row r="1210" spans="1:6">
      <c r="A1210" s="868"/>
      <c r="B1210" s="134" t="s">
        <v>310</v>
      </c>
      <c r="C1210" s="870"/>
      <c r="D1210" s="871"/>
      <c r="E1210" s="872"/>
      <c r="F1210" s="872"/>
    </row>
    <row r="1211" spans="1:6">
      <c r="E1211" s="845"/>
      <c r="F1211" s="837"/>
    </row>
    <row r="1212" spans="1:6">
      <c r="A1212" s="844" t="s">
        <v>286</v>
      </c>
      <c r="B1212" s="853" t="s">
        <v>618</v>
      </c>
      <c r="E1212" s="845"/>
      <c r="F1212" s="837"/>
    </row>
    <row r="1213" spans="1:6">
      <c r="B1213" s="853" t="s">
        <v>568</v>
      </c>
      <c r="E1213" s="845"/>
      <c r="F1213" s="837"/>
    </row>
    <row r="1214" spans="1:6" ht="127.5">
      <c r="B1214" s="886" t="s">
        <v>619</v>
      </c>
      <c r="E1214" s="845"/>
      <c r="F1214" s="837"/>
    </row>
    <row r="1215" spans="1:6">
      <c r="B1215" s="886" t="s">
        <v>620</v>
      </c>
      <c r="C1215" s="841" t="s">
        <v>218</v>
      </c>
      <c r="D1215" s="842">
        <v>17.100000000000001</v>
      </c>
      <c r="E1215" s="126"/>
      <c r="F1215" s="843">
        <f t="shared" ref="F1215" si="21">D1215*E1215</f>
        <v>0</v>
      </c>
    </row>
    <row r="1216" spans="1:6">
      <c r="B1216" s="886"/>
      <c r="E1216" s="126"/>
      <c r="F1216" s="837"/>
    </row>
    <row r="1217" spans="1:6">
      <c r="A1217" s="844" t="s">
        <v>288</v>
      </c>
      <c r="B1217" s="886" t="s">
        <v>577</v>
      </c>
      <c r="C1217" s="887"/>
      <c r="E1217" s="126"/>
      <c r="F1217" s="837"/>
    </row>
    <row r="1218" spans="1:6" ht="63.75">
      <c r="B1218" s="853" t="s">
        <v>621</v>
      </c>
      <c r="C1218" s="837"/>
      <c r="E1218" s="126"/>
      <c r="F1218" s="837"/>
    </row>
    <row r="1219" spans="1:6" ht="25.5">
      <c r="B1219" s="853" t="s">
        <v>622</v>
      </c>
      <c r="C1219" s="841" t="s">
        <v>218</v>
      </c>
      <c r="D1219" s="842">
        <f>D1215</f>
        <v>17.100000000000001</v>
      </c>
      <c r="E1219" s="126"/>
      <c r="F1219" s="843">
        <f t="shared" ref="F1219" si="22">D1219*E1219</f>
        <v>0</v>
      </c>
    </row>
    <row r="1220" spans="1:6">
      <c r="B1220" s="886"/>
      <c r="C1220" s="887"/>
      <c r="E1220" s="845"/>
      <c r="F1220" s="837"/>
    </row>
    <row r="1221" spans="1:6">
      <c r="E1221" s="845"/>
    </row>
    <row r="1222" spans="1:6">
      <c r="B1222" s="846" t="s">
        <v>172</v>
      </c>
      <c r="C1222" s="847"/>
      <c r="D1222" s="848"/>
      <c r="E1222" s="864"/>
      <c r="F1222" s="849">
        <f>SUM(F1058:F1220)</f>
        <v>0</v>
      </c>
    </row>
    <row r="1223" spans="1:6">
      <c r="B1223" s="853"/>
      <c r="C1223" s="854"/>
      <c r="D1223" s="855"/>
      <c r="E1223" s="865"/>
      <c r="F1223" s="856"/>
    </row>
    <row r="1224" spans="1:6">
      <c r="E1224" s="845"/>
    </row>
    <row r="1225" spans="1:6">
      <c r="B1225" s="853"/>
      <c r="C1225" s="854"/>
      <c r="D1225" s="855"/>
      <c r="E1225" s="865"/>
      <c r="F1225" s="856"/>
    </row>
    <row r="1226" spans="1:6">
      <c r="A1226" s="840" t="s">
        <v>32</v>
      </c>
      <c r="B1226" s="1276" t="s">
        <v>623</v>
      </c>
      <c r="E1226" s="845"/>
    </row>
    <row r="1227" spans="1:6">
      <c r="E1227" s="845"/>
    </row>
    <row r="1228" spans="1:6" ht="12.75" customHeight="1">
      <c r="A1228" s="840" t="s">
        <v>34</v>
      </c>
      <c r="B1228" s="1529" t="s">
        <v>624</v>
      </c>
      <c r="C1228" s="1529"/>
      <c r="D1228" s="1529"/>
      <c r="E1228" s="1529"/>
      <c r="F1228" s="1529"/>
    </row>
    <row r="1229" spans="1:6">
      <c r="B1229" s="1276"/>
      <c r="C1229" s="1274"/>
      <c r="D1229" s="883"/>
      <c r="E1229" s="1274"/>
      <c r="F1229" s="866"/>
    </row>
    <row r="1230" spans="1:6" ht="26.25" customHeight="1">
      <c r="B1230" s="1533" t="s">
        <v>625</v>
      </c>
      <c r="C1230" s="1533"/>
      <c r="D1230" s="1533"/>
      <c r="E1230" s="1533"/>
      <c r="F1230" s="1533"/>
    </row>
    <row r="1231" spans="1:6">
      <c r="A1231" s="844" t="s">
        <v>102</v>
      </c>
      <c r="B1231" s="1533" t="s">
        <v>626</v>
      </c>
      <c r="C1231" s="1533"/>
      <c r="D1231" s="1533"/>
      <c r="E1231" s="1533"/>
      <c r="F1231" s="1533"/>
    </row>
    <row r="1232" spans="1:6">
      <c r="A1232" s="844" t="s">
        <v>102</v>
      </c>
      <c r="B1232" s="1533" t="s">
        <v>627</v>
      </c>
      <c r="C1232" s="1533"/>
      <c r="D1232" s="1533"/>
      <c r="E1232" s="1533"/>
      <c r="F1232" s="1533"/>
    </row>
    <row r="1233" spans="1:6">
      <c r="A1233" s="844" t="s">
        <v>102</v>
      </c>
      <c r="B1233" s="1533" t="s">
        <v>628</v>
      </c>
      <c r="C1233" s="1533"/>
      <c r="D1233" s="1533"/>
      <c r="E1233" s="1533"/>
      <c r="F1233" s="1533"/>
    </row>
    <row r="1234" spans="1:6">
      <c r="A1234" s="844" t="s">
        <v>102</v>
      </c>
      <c r="B1234" s="1533" t="s">
        <v>629</v>
      </c>
      <c r="C1234" s="1533"/>
      <c r="D1234" s="1533"/>
      <c r="E1234" s="1533"/>
      <c r="F1234" s="1533"/>
    </row>
    <row r="1235" spans="1:6" ht="54.75" customHeight="1">
      <c r="B1235" s="1533" t="s">
        <v>630</v>
      </c>
      <c r="C1235" s="1533"/>
      <c r="D1235" s="1533"/>
      <c r="E1235" s="1533"/>
      <c r="F1235" s="1533"/>
    </row>
    <row r="1236" spans="1:6">
      <c r="B1236" s="1533" t="s">
        <v>631</v>
      </c>
      <c r="C1236" s="1533"/>
      <c r="D1236" s="1533"/>
      <c r="E1236" s="1533"/>
      <c r="F1236" s="1533"/>
    </row>
    <row r="1237" spans="1:6">
      <c r="A1237" s="844" t="s">
        <v>201</v>
      </c>
      <c r="B1237" s="1278" t="s">
        <v>632</v>
      </c>
      <c r="C1237" s="1278"/>
      <c r="D1237" s="1278"/>
      <c r="E1237" s="861"/>
      <c r="F1237" s="863"/>
    </row>
    <row r="1238" spans="1:6">
      <c r="A1238" s="844" t="s">
        <v>102</v>
      </c>
      <c r="B1238" s="1533" t="s">
        <v>633</v>
      </c>
      <c r="C1238" s="1533"/>
      <c r="D1238" s="1533"/>
      <c r="E1238" s="1533"/>
      <c r="F1238" s="1533"/>
    </row>
    <row r="1239" spans="1:6">
      <c r="A1239" s="844" t="s">
        <v>102</v>
      </c>
      <c r="B1239" s="1533" t="s">
        <v>634</v>
      </c>
      <c r="C1239" s="1533"/>
      <c r="D1239" s="1533"/>
      <c r="E1239" s="1533"/>
      <c r="F1239" s="1533"/>
    </row>
    <row r="1240" spans="1:6">
      <c r="A1240" s="844" t="s">
        <v>102</v>
      </c>
      <c r="B1240" s="1533" t="s">
        <v>635</v>
      </c>
      <c r="C1240" s="1533"/>
      <c r="D1240" s="1533"/>
      <c r="E1240" s="1533"/>
      <c r="F1240" s="1533"/>
    </row>
    <row r="1241" spans="1:6" ht="27.75" customHeight="1">
      <c r="B1241" s="1533" t="s">
        <v>636</v>
      </c>
      <c r="C1241" s="1533"/>
      <c r="D1241" s="1533"/>
      <c r="E1241" s="1533"/>
      <c r="F1241" s="1533"/>
    </row>
    <row r="1242" spans="1:6">
      <c r="B1242" s="1533" t="s">
        <v>637</v>
      </c>
      <c r="C1242" s="1533"/>
      <c r="D1242" s="1533"/>
      <c r="E1242" s="1533"/>
      <c r="F1242" s="1533"/>
    </row>
    <row r="1243" spans="1:6">
      <c r="A1243" s="844" t="s">
        <v>102</v>
      </c>
      <c r="B1243" s="1533" t="s">
        <v>638</v>
      </c>
      <c r="C1243" s="1533"/>
      <c r="D1243" s="1533"/>
      <c r="E1243" s="1533"/>
      <c r="F1243" s="1533"/>
    </row>
    <row r="1244" spans="1:6">
      <c r="A1244" s="844" t="s">
        <v>102</v>
      </c>
      <c r="B1244" s="1533" t="s">
        <v>639</v>
      </c>
      <c r="C1244" s="1533"/>
      <c r="D1244" s="1533"/>
      <c r="E1244" s="1533"/>
      <c r="F1244" s="1533"/>
    </row>
    <row r="1245" spans="1:6">
      <c r="A1245" s="844" t="s">
        <v>102</v>
      </c>
      <c r="B1245" s="1533" t="s">
        <v>640</v>
      </c>
      <c r="C1245" s="1533"/>
      <c r="D1245" s="1533"/>
      <c r="E1245" s="1533"/>
      <c r="F1245" s="1533"/>
    </row>
    <row r="1246" spans="1:6">
      <c r="A1246" s="844" t="s">
        <v>102</v>
      </c>
      <c r="B1246" s="1533" t="s">
        <v>641</v>
      </c>
      <c r="C1246" s="1533"/>
      <c r="D1246" s="1533"/>
      <c r="E1246" s="1533"/>
      <c r="F1246" s="1533"/>
    </row>
    <row r="1247" spans="1:6">
      <c r="A1247" s="844" t="s">
        <v>102</v>
      </c>
      <c r="B1247" s="1533" t="s">
        <v>642</v>
      </c>
      <c r="C1247" s="1533"/>
      <c r="D1247" s="1533"/>
      <c r="E1247" s="1533"/>
      <c r="F1247" s="1533"/>
    </row>
    <row r="1248" spans="1:6">
      <c r="C1248" s="861"/>
      <c r="D1248" s="1278"/>
      <c r="E1248" s="861"/>
      <c r="F1248" s="863"/>
    </row>
    <row r="1249" spans="1:6">
      <c r="A1249" s="837"/>
      <c r="B1249" s="1278" t="s">
        <v>643</v>
      </c>
      <c r="C1249" s="861"/>
      <c r="D1249" s="1278"/>
      <c r="E1249" s="861"/>
      <c r="F1249" s="863"/>
    </row>
    <row r="1250" spans="1:6" ht="30.75" customHeight="1">
      <c r="A1250" s="837"/>
      <c r="B1250" s="1539" t="s">
        <v>644</v>
      </c>
      <c r="C1250" s="1539"/>
      <c r="D1250" s="1539"/>
      <c r="E1250" s="1539"/>
      <c r="F1250" s="1539"/>
    </row>
    <row r="1251" spans="1:6" ht="26.25" customHeight="1">
      <c r="A1251" s="837"/>
      <c r="B1251" s="1539" t="s">
        <v>2970</v>
      </c>
      <c r="C1251" s="1539"/>
      <c r="D1251" s="1539"/>
      <c r="E1251" s="1539"/>
      <c r="F1251" s="1539"/>
    </row>
    <row r="1252" spans="1:6" ht="13.5" customHeight="1">
      <c r="A1252" s="841" t="s">
        <v>201</v>
      </c>
      <c r="B1252" s="1539" t="s">
        <v>645</v>
      </c>
      <c r="C1252" s="1539"/>
      <c r="D1252" s="1539"/>
      <c r="E1252" s="1539"/>
      <c r="F1252" s="1539"/>
    </row>
    <row r="1253" spans="1:6">
      <c r="A1253" s="841" t="s">
        <v>201</v>
      </c>
      <c r="B1253" s="1539" t="s">
        <v>646</v>
      </c>
      <c r="C1253" s="1539"/>
      <c r="D1253" s="1539"/>
      <c r="E1253" s="1539"/>
      <c r="F1253" s="1539"/>
    </row>
    <row r="1254" spans="1:6">
      <c r="A1254" s="841" t="s">
        <v>647</v>
      </c>
      <c r="B1254" s="1539" t="s">
        <v>648</v>
      </c>
      <c r="C1254" s="1539"/>
      <c r="D1254" s="1539"/>
      <c r="E1254" s="1539"/>
      <c r="F1254" s="1539"/>
    </row>
    <row r="1255" spans="1:6" ht="27" customHeight="1">
      <c r="A1255" s="837"/>
      <c r="B1255" s="1539" t="s">
        <v>649</v>
      </c>
      <c r="C1255" s="1539"/>
      <c r="D1255" s="1539"/>
      <c r="E1255" s="1539"/>
      <c r="F1255" s="1539"/>
    </row>
    <row r="1256" spans="1:6" ht="27" customHeight="1">
      <c r="A1256" s="837"/>
      <c r="B1256" s="1539" t="s">
        <v>2806</v>
      </c>
      <c r="C1256" s="1539"/>
      <c r="D1256" s="1539"/>
      <c r="E1256" s="1539"/>
      <c r="F1256" s="1539"/>
    </row>
    <row r="1257" spans="1:6" ht="27" customHeight="1">
      <c r="A1257" s="837"/>
      <c r="B1257" s="1539" t="s">
        <v>650</v>
      </c>
      <c r="C1257" s="1539"/>
      <c r="D1257" s="1539"/>
      <c r="E1257" s="1539"/>
      <c r="F1257" s="1539"/>
    </row>
    <row r="1258" spans="1:6" ht="27" customHeight="1">
      <c r="A1258" s="837"/>
      <c r="B1258" s="1539" t="s">
        <v>651</v>
      </c>
      <c r="C1258" s="1539"/>
      <c r="D1258" s="1539"/>
      <c r="E1258" s="1539"/>
      <c r="F1258" s="1539"/>
    </row>
    <row r="1259" spans="1:6" ht="27" customHeight="1">
      <c r="A1259" s="837"/>
      <c r="B1259" s="1539" t="s">
        <v>652</v>
      </c>
      <c r="C1259" s="1539"/>
      <c r="D1259" s="1539"/>
      <c r="E1259" s="1539"/>
      <c r="F1259" s="1539"/>
    </row>
    <row r="1260" spans="1:6" ht="54" customHeight="1">
      <c r="A1260" s="837"/>
      <c r="B1260" s="1539" t="s">
        <v>653</v>
      </c>
      <c r="C1260" s="1539"/>
      <c r="D1260" s="1539"/>
      <c r="E1260" s="1539"/>
      <c r="F1260" s="1539"/>
    </row>
    <row r="1261" spans="1:6" ht="27.75" customHeight="1">
      <c r="A1261" s="837"/>
      <c r="B1261" s="1539" t="s">
        <v>654</v>
      </c>
      <c r="C1261" s="1539"/>
      <c r="D1261" s="1539"/>
      <c r="E1261" s="1539"/>
      <c r="F1261" s="1539"/>
    </row>
    <row r="1262" spans="1:6" ht="27.75" customHeight="1">
      <c r="A1262" s="837"/>
      <c r="B1262" s="1539" t="s">
        <v>655</v>
      </c>
      <c r="C1262" s="1539"/>
      <c r="D1262" s="1539"/>
      <c r="E1262" s="1539"/>
      <c r="F1262" s="1539"/>
    </row>
    <row r="1263" spans="1:6" ht="14.25" customHeight="1">
      <c r="A1263" s="837"/>
      <c r="B1263" s="1539" t="s">
        <v>656</v>
      </c>
      <c r="C1263" s="1539"/>
      <c r="D1263" s="1539"/>
      <c r="E1263" s="1539"/>
      <c r="F1263" s="1539"/>
    </row>
    <row r="1264" spans="1:6" ht="27" customHeight="1">
      <c r="A1264" s="837"/>
      <c r="B1264" s="1539" t="s">
        <v>657</v>
      </c>
      <c r="C1264" s="1539"/>
      <c r="D1264" s="1539"/>
      <c r="E1264" s="1539"/>
      <c r="F1264" s="1539"/>
    </row>
    <row r="1265" spans="1:6" ht="12.75" customHeight="1">
      <c r="A1265" s="837"/>
      <c r="B1265" s="1539" t="s">
        <v>658</v>
      </c>
      <c r="C1265" s="1539"/>
      <c r="D1265" s="1539"/>
      <c r="E1265" s="1539"/>
      <c r="F1265" s="1539"/>
    </row>
    <row r="1266" spans="1:6" ht="14.25" customHeight="1">
      <c r="A1266" s="837"/>
      <c r="B1266" s="1539" t="s">
        <v>659</v>
      </c>
      <c r="C1266" s="1539"/>
      <c r="D1266" s="1539"/>
      <c r="E1266" s="1539"/>
      <c r="F1266" s="1539"/>
    </row>
    <row r="1267" spans="1:6" ht="25.5" customHeight="1">
      <c r="A1267" s="837"/>
      <c r="B1267" s="1539" t="s">
        <v>660</v>
      </c>
      <c r="C1267" s="1539"/>
      <c r="D1267" s="1539"/>
      <c r="E1267" s="1539"/>
      <c r="F1267" s="1539"/>
    </row>
    <row r="1268" spans="1:6" ht="29.25" customHeight="1">
      <c r="B1268" s="1539" t="s">
        <v>661</v>
      </c>
      <c r="C1268" s="1539"/>
      <c r="D1268" s="1539"/>
      <c r="E1268" s="1539"/>
      <c r="F1268" s="1539"/>
    </row>
    <row r="1269" spans="1:6">
      <c r="E1269" s="845"/>
    </row>
    <row r="1270" spans="1:6">
      <c r="A1270" s="868"/>
      <c r="B1270" s="134" t="s">
        <v>211</v>
      </c>
      <c r="C1270" s="870"/>
      <c r="D1270" s="871"/>
      <c r="E1270" s="872"/>
      <c r="F1270" s="873"/>
    </row>
    <row r="1271" spans="1:6">
      <c r="E1271" s="845"/>
    </row>
    <row r="1272" spans="1:6" ht="38.25">
      <c r="A1272" s="844" t="s">
        <v>19</v>
      </c>
      <c r="B1272" s="1278" t="s">
        <v>662</v>
      </c>
      <c r="E1272" s="845"/>
      <c r="F1272" s="843">
        <f t="shared" ref="F1272:F1335" si="23">D1272*E1272</f>
        <v>0</v>
      </c>
    </row>
    <row r="1273" spans="1:6" ht="89.25">
      <c r="B1273" s="1285" t="s">
        <v>663</v>
      </c>
      <c r="E1273" s="845"/>
      <c r="F1273" s="843">
        <f t="shared" si="23"/>
        <v>0</v>
      </c>
    </row>
    <row r="1274" spans="1:6" ht="89.25">
      <c r="B1274" s="1278" t="s">
        <v>664</v>
      </c>
      <c r="C1274" s="841" t="s">
        <v>218</v>
      </c>
      <c r="D1274" s="842">
        <v>72.400000000000006</v>
      </c>
      <c r="E1274" s="126"/>
      <c r="F1274" s="843">
        <f t="shared" si="23"/>
        <v>0</v>
      </c>
    </row>
    <row r="1275" spans="1:6">
      <c r="E1275" s="126"/>
      <c r="F1275" s="843">
        <f t="shared" si="23"/>
        <v>0</v>
      </c>
    </row>
    <row r="1276" spans="1:6" ht="38.25">
      <c r="A1276" s="844" t="s">
        <v>32</v>
      </c>
      <c r="B1276" s="1278" t="s">
        <v>665</v>
      </c>
      <c r="E1276" s="126"/>
      <c r="F1276" s="843">
        <f t="shared" si="23"/>
        <v>0</v>
      </c>
    </row>
    <row r="1277" spans="1:6" ht="63.75">
      <c r="B1277" s="1285" t="s">
        <v>666</v>
      </c>
      <c r="E1277" s="126"/>
      <c r="F1277" s="843">
        <f t="shared" si="23"/>
        <v>0</v>
      </c>
    </row>
    <row r="1278" spans="1:6" ht="89.25">
      <c r="B1278" s="1278" t="s">
        <v>664</v>
      </c>
      <c r="C1278" s="841" t="s">
        <v>218</v>
      </c>
      <c r="D1278" s="842">
        <v>316.5</v>
      </c>
      <c r="E1278" s="126"/>
      <c r="F1278" s="843">
        <f t="shared" si="23"/>
        <v>0</v>
      </c>
    </row>
    <row r="1279" spans="1:6">
      <c r="E1279" s="126"/>
      <c r="F1279" s="843">
        <f t="shared" si="23"/>
        <v>0</v>
      </c>
    </row>
    <row r="1280" spans="1:6" ht="38.25">
      <c r="A1280" s="844" t="s">
        <v>53</v>
      </c>
      <c r="B1280" s="1278" t="s">
        <v>665</v>
      </c>
      <c r="E1280" s="126"/>
      <c r="F1280" s="843">
        <f t="shared" si="23"/>
        <v>0</v>
      </c>
    </row>
    <row r="1281" spans="1:6" ht="63.75">
      <c r="B1281" s="1285" t="s">
        <v>667</v>
      </c>
      <c r="E1281" s="126"/>
      <c r="F1281" s="843">
        <f t="shared" si="23"/>
        <v>0</v>
      </c>
    </row>
    <row r="1282" spans="1:6" ht="89.25">
      <c r="B1282" s="1278" t="s">
        <v>664</v>
      </c>
      <c r="C1282" s="841" t="s">
        <v>218</v>
      </c>
      <c r="D1282" s="842">
        <v>627.70000000000005</v>
      </c>
      <c r="E1282" s="126"/>
      <c r="F1282" s="843">
        <f t="shared" si="23"/>
        <v>0</v>
      </c>
    </row>
    <row r="1283" spans="1:6">
      <c r="E1283" s="126"/>
      <c r="F1283" s="843">
        <f t="shared" si="23"/>
        <v>0</v>
      </c>
    </row>
    <row r="1284" spans="1:6" ht="191.25">
      <c r="A1284" s="844" t="s">
        <v>219</v>
      </c>
      <c r="B1284" s="1278" t="s">
        <v>2807</v>
      </c>
      <c r="C1284" s="841" t="s">
        <v>218</v>
      </c>
      <c r="D1284" s="842">
        <v>72.900000000000006</v>
      </c>
      <c r="E1284" s="126"/>
      <c r="F1284" s="843">
        <f t="shared" si="23"/>
        <v>0</v>
      </c>
    </row>
    <row r="1285" spans="1:6">
      <c r="E1285" s="845"/>
      <c r="F1285" s="843">
        <f t="shared" si="23"/>
        <v>0</v>
      </c>
    </row>
    <row r="1286" spans="1:6" ht="204">
      <c r="A1286" s="844" t="s">
        <v>224</v>
      </c>
      <c r="B1286" s="1278" t="s">
        <v>2808</v>
      </c>
      <c r="C1286" s="841" t="s">
        <v>218</v>
      </c>
      <c r="D1286" s="842">
        <v>44.5</v>
      </c>
      <c r="E1286" s="126"/>
      <c r="F1286" s="843">
        <f t="shared" si="23"/>
        <v>0</v>
      </c>
    </row>
    <row r="1287" spans="1:6">
      <c r="E1287" s="126"/>
      <c r="F1287" s="843">
        <f t="shared" si="23"/>
        <v>0</v>
      </c>
    </row>
    <row r="1288" spans="1:6" ht="216.75">
      <c r="A1288" s="844" t="s">
        <v>226</v>
      </c>
      <c r="B1288" s="1278" t="s">
        <v>2809</v>
      </c>
      <c r="C1288" s="841" t="s">
        <v>218</v>
      </c>
      <c r="D1288" s="842">
        <v>48.3</v>
      </c>
      <c r="E1288" s="126"/>
      <c r="F1288" s="843">
        <f t="shared" si="23"/>
        <v>0</v>
      </c>
    </row>
    <row r="1289" spans="1:6">
      <c r="E1289" s="126"/>
      <c r="F1289" s="843">
        <f t="shared" si="23"/>
        <v>0</v>
      </c>
    </row>
    <row r="1290" spans="1:6" ht="38.25">
      <c r="A1290" s="844" t="s">
        <v>229</v>
      </c>
      <c r="B1290" s="1278" t="s">
        <v>668</v>
      </c>
      <c r="E1290" s="126"/>
      <c r="F1290" s="843">
        <f t="shared" si="23"/>
        <v>0</v>
      </c>
    </row>
    <row r="1291" spans="1:6" ht="63.75">
      <c r="B1291" s="1285" t="s">
        <v>669</v>
      </c>
      <c r="E1291" s="126"/>
      <c r="F1291" s="843">
        <f t="shared" si="23"/>
        <v>0</v>
      </c>
    </row>
    <row r="1292" spans="1:6" ht="89.25">
      <c r="B1292" s="1278" t="s">
        <v>664</v>
      </c>
      <c r="C1292" s="841" t="s">
        <v>218</v>
      </c>
      <c r="D1292" s="842">
        <v>39.299999999999997</v>
      </c>
      <c r="E1292" s="126"/>
      <c r="F1292" s="843">
        <f t="shared" si="23"/>
        <v>0</v>
      </c>
    </row>
    <row r="1293" spans="1:6">
      <c r="E1293" s="126"/>
      <c r="F1293" s="843">
        <f t="shared" si="23"/>
        <v>0</v>
      </c>
    </row>
    <row r="1294" spans="1:6" ht="56.25" customHeight="1">
      <c r="A1294" s="844" t="s">
        <v>231</v>
      </c>
      <c r="B1294" s="1278" t="s">
        <v>670</v>
      </c>
      <c r="E1294" s="126"/>
      <c r="F1294" s="843">
        <f t="shared" si="23"/>
        <v>0</v>
      </c>
    </row>
    <row r="1295" spans="1:6" ht="51">
      <c r="B1295" s="1285" t="s">
        <v>671</v>
      </c>
      <c r="E1295" s="126"/>
      <c r="F1295" s="843">
        <f t="shared" si="23"/>
        <v>0</v>
      </c>
    </row>
    <row r="1296" spans="1:6" ht="89.25">
      <c r="B1296" s="1278" t="s">
        <v>664</v>
      </c>
      <c r="C1296" s="841" t="s">
        <v>218</v>
      </c>
      <c r="D1296" s="842">
        <v>18.5</v>
      </c>
      <c r="E1296" s="126"/>
      <c r="F1296" s="843">
        <f t="shared" si="23"/>
        <v>0</v>
      </c>
    </row>
    <row r="1297" spans="1:6">
      <c r="E1297" s="126"/>
      <c r="F1297" s="843">
        <f t="shared" si="23"/>
        <v>0</v>
      </c>
    </row>
    <row r="1298" spans="1:6" ht="25.5">
      <c r="A1298" s="844" t="s">
        <v>234</v>
      </c>
      <c r="B1298" s="853" t="s">
        <v>672</v>
      </c>
      <c r="E1298" s="126"/>
      <c r="F1298" s="843">
        <f t="shared" si="23"/>
        <v>0</v>
      </c>
    </row>
    <row r="1299" spans="1:6">
      <c r="B1299" s="853" t="s">
        <v>673</v>
      </c>
      <c r="E1299" s="126"/>
      <c r="F1299" s="843">
        <f t="shared" si="23"/>
        <v>0</v>
      </c>
    </row>
    <row r="1300" spans="1:6">
      <c r="B1300" s="853" t="s">
        <v>674</v>
      </c>
      <c r="E1300" s="126"/>
      <c r="F1300" s="843">
        <f t="shared" si="23"/>
        <v>0</v>
      </c>
    </row>
    <row r="1301" spans="1:6">
      <c r="B1301" s="853" t="s">
        <v>675</v>
      </c>
      <c r="E1301" s="126"/>
      <c r="F1301" s="843">
        <f t="shared" si="23"/>
        <v>0</v>
      </c>
    </row>
    <row r="1302" spans="1:6" ht="66" customHeight="1">
      <c r="B1302" s="853" t="s">
        <v>676</v>
      </c>
      <c r="C1302" s="841" t="s">
        <v>218</v>
      </c>
      <c r="D1302" s="842">
        <v>52.5</v>
      </c>
      <c r="E1302" s="126"/>
      <c r="F1302" s="843">
        <f t="shared" si="23"/>
        <v>0</v>
      </c>
    </row>
    <row r="1303" spans="1:6">
      <c r="E1303" s="845"/>
      <c r="F1303" s="843">
        <f t="shared" si="23"/>
        <v>0</v>
      </c>
    </row>
    <row r="1304" spans="1:6" ht="25.5">
      <c r="A1304" s="844" t="s">
        <v>240</v>
      </c>
      <c r="B1304" s="853" t="s">
        <v>677</v>
      </c>
      <c r="E1304" s="845"/>
      <c r="F1304" s="843">
        <f t="shared" si="23"/>
        <v>0</v>
      </c>
    </row>
    <row r="1305" spans="1:6">
      <c r="B1305" s="853" t="s">
        <v>678</v>
      </c>
      <c r="E1305" s="845"/>
      <c r="F1305" s="843">
        <f t="shared" si="23"/>
        <v>0</v>
      </c>
    </row>
    <row r="1306" spans="1:6" ht="38.25">
      <c r="B1306" s="853" t="s">
        <v>679</v>
      </c>
      <c r="E1306" s="845"/>
      <c r="F1306" s="843">
        <f t="shared" si="23"/>
        <v>0</v>
      </c>
    </row>
    <row r="1307" spans="1:6" ht="68.25" customHeight="1">
      <c r="B1307" s="853" t="s">
        <v>676</v>
      </c>
      <c r="C1307" s="841" t="s">
        <v>218</v>
      </c>
      <c r="D1307" s="842">
        <v>36</v>
      </c>
      <c r="E1307" s="126"/>
      <c r="F1307" s="843">
        <f t="shared" si="23"/>
        <v>0</v>
      </c>
    </row>
    <row r="1308" spans="1:6">
      <c r="E1308" s="126"/>
      <c r="F1308" s="843">
        <f t="shared" si="23"/>
        <v>0</v>
      </c>
    </row>
    <row r="1309" spans="1:6" ht="29.25" customHeight="1">
      <c r="A1309" s="844" t="s">
        <v>244</v>
      </c>
      <c r="B1309" s="853" t="s">
        <v>680</v>
      </c>
      <c r="E1309" s="126"/>
      <c r="F1309" s="843">
        <f t="shared" si="23"/>
        <v>0</v>
      </c>
    </row>
    <row r="1310" spans="1:6">
      <c r="B1310" s="853" t="s">
        <v>673</v>
      </c>
      <c r="E1310" s="126"/>
      <c r="F1310" s="843">
        <f t="shared" si="23"/>
        <v>0</v>
      </c>
    </row>
    <row r="1311" spans="1:6">
      <c r="B1311" s="853" t="s">
        <v>681</v>
      </c>
      <c r="E1311" s="126"/>
      <c r="F1311" s="843">
        <f t="shared" si="23"/>
        <v>0</v>
      </c>
    </row>
    <row r="1312" spans="1:6">
      <c r="B1312" s="853" t="s">
        <v>678</v>
      </c>
      <c r="E1312" s="126"/>
      <c r="F1312" s="843">
        <f t="shared" si="23"/>
        <v>0</v>
      </c>
    </row>
    <row r="1313" spans="1:6" ht="66.75" customHeight="1">
      <c r="B1313" s="853" t="s">
        <v>676</v>
      </c>
      <c r="C1313" s="841" t="s">
        <v>218</v>
      </c>
      <c r="D1313" s="842">
        <v>92</v>
      </c>
      <c r="E1313" s="126"/>
      <c r="F1313" s="843">
        <f t="shared" si="23"/>
        <v>0</v>
      </c>
    </row>
    <row r="1314" spans="1:6">
      <c r="B1314" s="1281"/>
      <c r="E1314" s="126"/>
      <c r="F1314" s="843">
        <f t="shared" si="23"/>
        <v>0</v>
      </c>
    </row>
    <row r="1315" spans="1:6" ht="38.25">
      <c r="A1315" s="844" t="s">
        <v>247</v>
      </c>
      <c r="B1315" s="1284" t="s">
        <v>682</v>
      </c>
      <c r="E1315" s="126"/>
      <c r="F1315" s="843">
        <f t="shared" si="23"/>
        <v>0</v>
      </c>
    </row>
    <row r="1316" spans="1:6" ht="25.5">
      <c r="B1316" s="886" t="s">
        <v>683</v>
      </c>
      <c r="E1316" s="126"/>
      <c r="F1316" s="843">
        <f t="shared" si="23"/>
        <v>0</v>
      </c>
    </row>
    <row r="1317" spans="1:6">
      <c r="B1317" s="886" t="s">
        <v>684</v>
      </c>
      <c r="E1317" s="126"/>
      <c r="F1317" s="843">
        <f t="shared" si="23"/>
        <v>0</v>
      </c>
    </row>
    <row r="1318" spans="1:6">
      <c r="B1318" s="886" t="s">
        <v>477</v>
      </c>
      <c r="E1318" s="126"/>
      <c r="F1318" s="843">
        <f t="shared" si="23"/>
        <v>0</v>
      </c>
    </row>
    <row r="1319" spans="1:6">
      <c r="B1319" s="886" t="s">
        <v>684</v>
      </c>
      <c r="E1319" s="126"/>
      <c r="F1319" s="843">
        <f t="shared" si="23"/>
        <v>0</v>
      </c>
    </row>
    <row r="1320" spans="1:6" ht="76.5">
      <c r="B1320" s="1284" t="s">
        <v>685</v>
      </c>
      <c r="C1320" s="837"/>
      <c r="D1320" s="837"/>
      <c r="E1320" s="126"/>
      <c r="F1320" s="843">
        <f t="shared" si="23"/>
        <v>0</v>
      </c>
    </row>
    <row r="1321" spans="1:6">
      <c r="B1321" s="1278" t="s">
        <v>686</v>
      </c>
      <c r="C1321" s="841" t="s">
        <v>218</v>
      </c>
      <c r="D1321" s="842">
        <v>18.5</v>
      </c>
      <c r="E1321" s="126"/>
      <c r="F1321" s="843">
        <f t="shared" si="23"/>
        <v>0</v>
      </c>
    </row>
    <row r="1322" spans="1:6">
      <c r="B1322" s="1278" t="s">
        <v>687</v>
      </c>
      <c r="C1322" s="841" t="s">
        <v>218</v>
      </c>
      <c r="D1322" s="842">
        <v>500</v>
      </c>
      <c r="E1322" s="126"/>
      <c r="F1322" s="843">
        <f t="shared" si="23"/>
        <v>0</v>
      </c>
    </row>
    <row r="1323" spans="1:6">
      <c r="B1323" s="1278" t="s">
        <v>688</v>
      </c>
      <c r="C1323" s="841" t="s">
        <v>218</v>
      </c>
      <c r="D1323" s="842">
        <v>312</v>
      </c>
      <c r="E1323" s="126"/>
      <c r="F1323" s="843">
        <f t="shared" si="23"/>
        <v>0</v>
      </c>
    </row>
    <row r="1324" spans="1:6">
      <c r="B1324" s="1278" t="s">
        <v>689</v>
      </c>
      <c r="C1324" s="841" t="s">
        <v>218</v>
      </c>
      <c r="D1324" s="842">
        <v>513</v>
      </c>
      <c r="E1324" s="126"/>
      <c r="F1324" s="843">
        <f t="shared" si="23"/>
        <v>0</v>
      </c>
    </row>
    <row r="1325" spans="1:6">
      <c r="B1325" s="1278" t="s">
        <v>690</v>
      </c>
      <c r="C1325" s="841" t="s">
        <v>218</v>
      </c>
      <c r="D1325" s="842">
        <v>372</v>
      </c>
      <c r="E1325" s="126"/>
      <c r="F1325" s="843">
        <f t="shared" si="23"/>
        <v>0</v>
      </c>
    </row>
    <row r="1326" spans="1:6">
      <c r="E1326" s="845"/>
      <c r="F1326" s="843">
        <f t="shared" si="23"/>
        <v>0</v>
      </c>
    </row>
    <row r="1327" spans="1:6" ht="76.5">
      <c r="A1327" s="844" t="s">
        <v>248</v>
      </c>
      <c r="B1327" s="1278" t="s">
        <v>691</v>
      </c>
      <c r="E1327" s="845"/>
      <c r="F1327" s="843">
        <f t="shared" si="23"/>
        <v>0</v>
      </c>
    </row>
    <row r="1328" spans="1:6" ht="102">
      <c r="B1328" s="1278" t="s">
        <v>692</v>
      </c>
      <c r="E1328" s="845"/>
      <c r="F1328" s="843">
        <f t="shared" si="23"/>
        <v>0</v>
      </c>
    </row>
    <row r="1329" spans="1:6">
      <c r="B1329" s="1281" t="s">
        <v>693</v>
      </c>
      <c r="E1329" s="845"/>
      <c r="F1329" s="843">
        <f t="shared" si="23"/>
        <v>0</v>
      </c>
    </row>
    <row r="1330" spans="1:6">
      <c r="B1330" s="1278" t="s">
        <v>686</v>
      </c>
      <c r="C1330" s="841" t="s">
        <v>218</v>
      </c>
      <c r="D1330" s="842">
        <v>425.2</v>
      </c>
      <c r="E1330" s="126"/>
      <c r="F1330" s="843">
        <f t="shared" si="23"/>
        <v>0</v>
      </c>
    </row>
    <row r="1331" spans="1:6">
      <c r="B1331" s="1278" t="s">
        <v>694</v>
      </c>
      <c r="C1331" s="841" t="s">
        <v>218</v>
      </c>
      <c r="D1331" s="842">
        <v>42.2</v>
      </c>
      <c r="E1331" s="126"/>
      <c r="F1331" s="843">
        <f t="shared" si="23"/>
        <v>0</v>
      </c>
    </row>
    <row r="1332" spans="1:6">
      <c r="B1332" s="1278" t="s">
        <v>688</v>
      </c>
      <c r="C1332" s="841" t="s">
        <v>218</v>
      </c>
      <c r="D1332" s="842">
        <v>6.5</v>
      </c>
      <c r="E1332" s="126"/>
      <c r="F1332" s="843">
        <f t="shared" si="23"/>
        <v>0</v>
      </c>
    </row>
    <row r="1333" spans="1:6">
      <c r="B1333" s="1278" t="s">
        <v>690</v>
      </c>
      <c r="C1333" s="841" t="s">
        <v>218</v>
      </c>
      <c r="D1333" s="842">
        <v>6.5</v>
      </c>
      <c r="E1333" s="126"/>
      <c r="F1333" s="843">
        <f t="shared" si="23"/>
        <v>0</v>
      </c>
    </row>
    <row r="1334" spans="1:6">
      <c r="E1334" s="126"/>
      <c r="F1334" s="843">
        <f t="shared" si="23"/>
        <v>0</v>
      </c>
    </row>
    <row r="1335" spans="1:6" ht="51">
      <c r="A1335" s="844" t="s">
        <v>250</v>
      </c>
      <c r="B1335" s="139" t="s">
        <v>2810</v>
      </c>
      <c r="E1335" s="126"/>
      <c r="F1335" s="843">
        <f t="shared" si="23"/>
        <v>0</v>
      </c>
    </row>
    <row r="1336" spans="1:6" ht="63.75">
      <c r="B1336" s="1278" t="s">
        <v>695</v>
      </c>
      <c r="E1336" s="126"/>
      <c r="F1336" s="843">
        <f t="shared" ref="F1336:F1343" si="24">D1336*E1336</f>
        <v>0</v>
      </c>
    </row>
    <row r="1337" spans="1:6">
      <c r="B1337" s="1278" t="s">
        <v>696</v>
      </c>
      <c r="C1337" s="837"/>
      <c r="D1337" s="837"/>
      <c r="E1337" s="126"/>
      <c r="F1337" s="843">
        <f t="shared" si="24"/>
        <v>0</v>
      </c>
    </row>
    <row r="1338" spans="1:6">
      <c r="B1338" s="1278" t="s">
        <v>697</v>
      </c>
      <c r="C1338" s="841" t="s">
        <v>218</v>
      </c>
      <c r="D1338" s="842">
        <v>3.5</v>
      </c>
      <c r="E1338" s="126"/>
      <c r="F1338" s="843">
        <f t="shared" si="24"/>
        <v>0</v>
      </c>
    </row>
    <row r="1339" spans="1:6">
      <c r="B1339" s="1278" t="s">
        <v>698</v>
      </c>
      <c r="C1339" s="841" t="s">
        <v>218</v>
      </c>
      <c r="D1339" s="842">
        <f>D1097</f>
        <v>262.8</v>
      </c>
      <c r="E1339" s="126"/>
      <c r="F1339" s="843">
        <f t="shared" si="24"/>
        <v>0</v>
      </c>
    </row>
    <row r="1340" spans="1:6">
      <c r="E1340" s="126"/>
      <c r="F1340" s="843">
        <f t="shared" si="24"/>
        <v>0</v>
      </c>
    </row>
    <row r="1341" spans="1:6" ht="25.5">
      <c r="A1341" s="844" t="s">
        <v>253</v>
      </c>
      <c r="B1341" s="139" t="s">
        <v>699</v>
      </c>
      <c r="E1341" s="126"/>
      <c r="F1341" s="843">
        <f t="shared" si="24"/>
        <v>0</v>
      </c>
    </row>
    <row r="1342" spans="1:6">
      <c r="B1342" s="139" t="s">
        <v>700</v>
      </c>
      <c r="C1342" s="841" t="s">
        <v>556</v>
      </c>
      <c r="D1342" s="842">
        <v>316</v>
      </c>
      <c r="E1342" s="126"/>
      <c r="F1342" s="843">
        <f t="shared" si="24"/>
        <v>0</v>
      </c>
    </row>
    <row r="1343" spans="1:6">
      <c r="B1343" s="139"/>
      <c r="E1343" s="845"/>
      <c r="F1343" s="843">
        <f t="shared" si="24"/>
        <v>0</v>
      </c>
    </row>
    <row r="1344" spans="1:6">
      <c r="B1344" s="139"/>
      <c r="E1344" s="845"/>
    </row>
    <row r="1345" spans="1:6">
      <c r="A1345" s="868"/>
      <c r="B1345" s="134" t="s">
        <v>270</v>
      </c>
      <c r="C1345" s="870"/>
      <c r="D1345" s="871"/>
      <c r="E1345" s="872"/>
      <c r="F1345" s="873"/>
    </row>
    <row r="1346" spans="1:6">
      <c r="B1346" s="139"/>
      <c r="E1346" s="845"/>
    </row>
    <row r="1347" spans="1:6" ht="38.25">
      <c r="A1347" s="844" t="s">
        <v>255</v>
      </c>
      <c r="B1347" s="1278" t="s">
        <v>662</v>
      </c>
      <c r="E1347" s="845"/>
      <c r="F1347" s="843">
        <f t="shared" ref="F1347:F1409" si="25">D1347*E1347</f>
        <v>0</v>
      </c>
    </row>
    <row r="1348" spans="1:6" ht="89.25">
      <c r="B1348" s="1285" t="s">
        <v>663</v>
      </c>
      <c r="E1348" s="845"/>
      <c r="F1348" s="843">
        <f t="shared" si="25"/>
        <v>0</v>
      </c>
    </row>
    <row r="1349" spans="1:6" ht="89.25">
      <c r="B1349" s="1278" t="s">
        <v>664</v>
      </c>
      <c r="C1349" s="841" t="s">
        <v>218</v>
      </c>
      <c r="D1349" s="842">
        <v>93.6</v>
      </c>
      <c r="E1349" s="126"/>
      <c r="F1349" s="843">
        <f t="shared" si="25"/>
        <v>0</v>
      </c>
    </row>
    <row r="1350" spans="1:6">
      <c r="E1350" s="126"/>
      <c r="F1350" s="843">
        <f t="shared" si="25"/>
        <v>0</v>
      </c>
    </row>
    <row r="1351" spans="1:6" ht="38.25">
      <c r="A1351" s="844" t="s">
        <v>257</v>
      </c>
      <c r="B1351" s="1278" t="s">
        <v>665</v>
      </c>
      <c r="E1351" s="126"/>
      <c r="F1351" s="843">
        <f t="shared" si="25"/>
        <v>0</v>
      </c>
    </row>
    <row r="1352" spans="1:6" ht="76.5">
      <c r="B1352" s="1285" t="s">
        <v>701</v>
      </c>
      <c r="E1352" s="126"/>
      <c r="F1352" s="843">
        <f t="shared" si="25"/>
        <v>0</v>
      </c>
    </row>
    <row r="1353" spans="1:6" ht="89.25">
      <c r="B1353" s="1278" t="s">
        <v>664</v>
      </c>
      <c r="C1353" s="841" t="s">
        <v>218</v>
      </c>
      <c r="D1353" s="842">
        <v>70.400000000000006</v>
      </c>
      <c r="E1353" s="126"/>
      <c r="F1353" s="843">
        <f t="shared" si="25"/>
        <v>0</v>
      </c>
    </row>
    <row r="1354" spans="1:6">
      <c r="E1354" s="126"/>
      <c r="F1354" s="843">
        <f t="shared" si="25"/>
        <v>0</v>
      </c>
    </row>
    <row r="1355" spans="1:6" ht="38.25">
      <c r="A1355" s="844" t="s">
        <v>260</v>
      </c>
      <c r="B1355" s="1278" t="s">
        <v>665</v>
      </c>
      <c r="E1355" s="126"/>
      <c r="F1355" s="843">
        <f t="shared" si="25"/>
        <v>0</v>
      </c>
    </row>
    <row r="1356" spans="1:6" ht="63.75">
      <c r="B1356" s="1285" t="s">
        <v>702</v>
      </c>
      <c r="E1356" s="126"/>
      <c r="F1356" s="843">
        <f t="shared" si="25"/>
        <v>0</v>
      </c>
    </row>
    <row r="1357" spans="1:6" ht="89.25">
      <c r="B1357" s="1278" t="s">
        <v>664</v>
      </c>
      <c r="C1357" s="841" t="s">
        <v>218</v>
      </c>
      <c r="D1357" s="842">
        <v>104</v>
      </c>
      <c r="E1357" s="126"/>
      <c r="F1357" s="843">
        <f t="shared" si="25"/>
        <v>0</v>
      </c>
    </row>
    <row r="1358" spans="1:6">
      <c r="E1358" s="845"/>
      <c r="F1358" s="843">
        <f t="shared" si="25"/>
        <v>0</v>
      </c>
    </row>
    <row r="1359" spans="1:6" ht="38.25">
      <c r="A1359" s="844" t="s">
        <v>263</v>
      </c>
      <c r="B1359" s="1278" t="s">
        <v>703</v>
      </c>
      <c r="E1359" s="845"/>
      <c r="F1359" s="843">
        <f t="shared" si="25"/>
        <v>0</v>
      </c>
    </row>
    <row r="1360" spans="1:6" ht="76.5">
      <c r="B1360" s="1285" t="s">
        <v>704</v>
      </c>
      <c r="E1360" s="845"/>
      <c r="F1360" s="843">
        <f t="shared" si="25"/>
        <v>0</v>
      </c>
    </row>
    <row r="1361" spans="1:6" ht="89.25">
      <c r="B1361" s="1278" t="s">
        <v>664</v>
      </c>
      <c r="C1361" s="841" t="s">
        <v>218</v>
      </c>
      <c r="D1361" s="842">
        <v>46.5</v>
      </c>
      <c r="E1361" s="126"/>
      <c r="F1361" s="843">
        <f t="shared" si="25"/>
        <v>0</v>
      </c>
    </row>
    <row r="1362" spans="1:6">
      <c r="E1362" s="126"/>
      <c r="F1362" s="843">
        <f t="shared" si="25"/>
        <v>0</v>
      </c>
    </row>
    <row r="1363" spans="1:6" ht="38.25">
      <c r="A1363" s="844" t="s">
        <v>266</v>
      </c>
      <c r="B1363" s="1278" t="s">
        <v>668</v>
      </c>
      <c r="E1363" s="126"/>
      <c r="F1363" s="843">
        <f t="shared" si="25"/>
        <v>0</v>
      </c>
    </row>
    <row r="1364" spans="1:6" ht="76.5">
      <c r="B1364" s="1285" t="s">
        <v>705</v>
      </c>
      <c r="E1364" s="126"/>
      <c r="F1364" s="843">
        <f t="shared" si="25"/>
        <v>0</v>
      </c>
    </row>
    <row r="1365" spans="1:6" ht="89.25">
      <c r="B1365" s="1278" t="s">
        <v>664</v>
      </c>
      <c r="C1365" s="841" t="s">
        <v>218</v>
      </c>
      <c r="D1365" s="842">
        <v>17</v>
      </c>
      <c r="E1365" s="126"/>
      <c r="F1365" s="843">
        <f t="shared" si="25"/>
        <v>0</v>
      </c>
    </row>
    <row r="1366" spans="1:6">
      <c r="B1366" s="139"/>
      <c r="E1366" s="126"/>
      <c r="F1366" s="843">
        <f t="shared" si="25"/>
        <v>0</v>
      </c>
    </row>
    <row r="1367" spans="1:6" ht="63.75">
      <c r="A1367" s="844" t="s">
        <v>268</v>
      </c>
      <c r="B1367" s="1278" t="s">
        <v>670</v>
      </c>
      <c r="E1367" s="126"/>
      <c r="F1367" s="843">
        <f t="shared" si="25"/>
        <v>0</v>
      </c>
    </row>
    <row r="1368" spans="1:6" ht="51">
      <c r="B1368" s="1285" t="s">
        <v>706</v>
      </c>
      <c r="E1368" s="126"/>
      <c r="F1368" s="843">
        <f t="shared" si="25"/>
        <v>0</v>
      </c>
    </row>
    <row r="1369" spans="1:6" ht="89.25">
      <c r="B1369" s="1278" t="s">
        <v>664</v>
      </c>
      <c r="C1369" s="841" t="s">
        <v>218</v>
      </c>
      <c r="D1369" s="842">
        <v>10.5</v>
      </c>
      <c r="E1369" s="126"/>
      <c r="F1369" s="843">
        <f t="shared" si="25"/>
        <v>0</v>
      </c>
    </row>
    <row r="1370" spans="1:6">
      <c r="B1370" s="139"/>
      <c r="E1370" s="845"/>
      <c r="F1370" s="843">
        <f t="shared" si="25"/>
        <v>0</v>
      </c>
    </row>
    <row r="1371" spans="1:6" ht="38.25">
      <c r="A1371" s="844" t="s">
        <v>271</v>
      </c>
      <c r="B1371" s="853" t="s">
        <v>707</v>
      </c>
      <c r="E1371" s="845"/>
      <c r="F1371" s="843">
        <f t="shared" si="25"/>
        <v>0</v>
      </c>
    </row>
    <row r="1372" spans="1:6">
      <c r="B1372" s="853" t="s">
        <v>673</v>
      </c>
      <c r="E1372" s="845"/>
      <c r="F1372" s="843">
        <f t="shared" si="25"/>
        <v>0</v>
      </c>
    </row>
    <row r="1373" spans="1:6">
      <c r="B1373" s="853" t="s">
        <v>674</v>
      </c>
      <c r="E1373" s="845"/>
      <c r="F1373" s="843">
        <f t="shared" si="25"/>
        <v>0</v>
      </c>
    </row>
    <row r="1374" spans="1:6" ht="25.5">
      <c r="B1374" s="853" t="s">
        <v>708</v>
      </c>
      <c r="E1374" s="845"/>
      <c r="F1374" s="843">
        <f t="shared" si="25"/>
        <v>0</v>
      </c>
    </row>
    <row r="1375" spans="1:6" ht="76.5">
      <c r="B1375" s="853" t="s">
        <v>676</v>
      </c>
      <c r="C1375" s="841" t="s">
        <v>218</v>
      </c>
      <c r="D1375" s="842">
        <v>15</v>
      </c>
      <c r="E1375" s="126"/>
      <c r="F1375" s="843">
        <f t="shared" si="25"/>
        <v>0</v>
      </c>
    </row>
    <row r="1376" spans="1:6">
      <c r="B1376" s="1281"/>
      <c r="E1376" s="126"/>
      <c r="F1376" s="843">
        <f t="shared" si="25"/>
        <v>0</v>
      </c>
    </row>
    <row r="1377" spans="1:6" ht="38.25">
      <c r="A1377" s="844" t="s">
        <v>272</v>
      </c>
      <c r="B1377" s="1278" t="s">
        <v>682</v>
      </c>
      <c r="E1377" s="126"/>
      <c r="F1377" s="843">
        <f t="shared" si="25"/>
        <v>0</v>
      </c>
    </row>
    <row r="1378" spans="1:6" ht="25.5">
      <c r="B1378" s="886" t="s">
        <v>683</v>
      </c>
      <c r="E1378" s="126"/>
      <c r="F1378" s="843">
        <f t="shared" si="25"/>
        <v>0</v>
      </c>
    </row>
    <row r="1379" spans="1:6">
      <c r="B1379" s="886" t="s">
        <v>684</v>
      </c>
      <c r="E1379" s="126"/>
      <c r="F1379" s="843">
        <f t="shared" si="25"/>
        <v>0</v>
      </c>
    </row>
    <row r="1380" spans="1:6">
      <c r="B1380" s="886" t="s">
        <v>477</v>
      </c>
      <c r="E1380" s="126"/>
      <c r="F1380" s="843">
        <f t="shared" si="25"/>
        <v>0</v>
      </c>
    </row>
    <row r="1381" spans="1:6">
      <c r="B1381" s="886" t="s">
        <v>684</v>
      </c>
      <c r="E1381" s="126"/>
      <c r="F1381" s="843">
        <f t="shared" si="25"/>
        <v>0</v>
      </c>
    </row>
    <row r="1382" spans="1:6" ht="76.5">
      <c r="B1382" s="1284" t="s">
        <v>685</v>
      </c>
      <c r="C1382" s="837"/>
      <c r="E1382" s="126"/>
      <c r="F1382" s="843">
        <f t="shared" si="25"/>
        <v>0</v>
      </c>
    </row>
    <row r="1383" spans="1:6">
      <c r="B1383" s="1278" t="s">
        <v>709</v>
      </c>
      <c r="C1383" s="841" t="s">
        <v>218</v>
      </c>
      <c r="D1383" s="842">
        <v>67.2</v>
      </c>
      <c r="E1383" s="126"/>
      <c r="F1383" s="843">
        <f t="shared" si="25"/>
        <v>0</v>
      </c>
    </row>
    <row r="1384" spans="1:6">
      <c r="B1384" s="1278" t="s">
        <v>710</v>
      </c>
      <c r="C1384" s="841" t="s">
        <v>218</v>
      </c>
      <c r="D1384" s="842">
        <v>21.5</v>
      </c>
      <c r="E1384" s="126"/>
      <c r="F1384" s="843">
        <f t="shared" si="25"/>
        <v>0</v>
      </c>
    </row>
    <row r="1385" spans="1:6">
      <c r="B1385" s="1278" t="s">
        <v>711</v>
      </c>
      <c r="C1385" s="841" t="s">
        <v>218</v>
      </c>
      <c r="D1385" s="842">
        <v>122.7</v>
      </c>
      <c r="E1385" s="126"/>
      <c r="F1385" s="843">
        <f t="shared" si="25"/>
        <v>0</v>
      </c>
    </row>
    <row r="1386" spans="1:6">
      <c r="B1386" s="1278" t="s">
        <v>712</v>
      </c>
      <c r="C1386" s="841" t="s">
        <v>218</v>
      </c>
      <c r="D1386" s="842">
        <v>37</v>
      </c>
      <c r="E1386" s="126"/>
      <c r="F1386" s="843">
        <f t="shared" si="25"/>
        <v>0</v>
      </c>
    </row>
    <row r="1387" spans="1:6">
      <c r="B1387" s="1278" t="s">
        <v>713</v>
      </c>
      <c r="C1387" s="841" t="s">
        <v>218</v>
      </c>
      <c r="D1387" s="842">
        <v>12.3</v>
      </c>
      <c r="E1387" s="126"/>
      <c r="F1387" s="843">
        <f t="shared" si="25"/>
        <v>0</v>
      </c>
    </row>
    <row r="1388" spans="1:6">
      <c r="B1388" s="1278" t="s">
        <v>714</v>
      </c>
      <c r="C1388" s="841" t="s">
        <v>218</v>
      </c>
      <c r="D1388" s="842">
        <v>161.30000000000001</v>
      </c>
      <c r="E1388" s="126"/>
      <c r="F1388" s="843">
        <f t="shared" si="25"/>
        <v>0</v>
      </c>
    </row>
    <row r="1389" spans="1:6">
      <c r="B1389" s="1278" t="s">
        <v>715</v>
      </c>
      <c r="C1389" s="841" t="s">
        <v>218</v>
      </c>
      <c r="D1389" s="842">
        <v>24.5</v>
      </c>
      <c r="E1389" s="126"/>
      <c r="F1389" s="843">
        <f t="shared" si="25"/>
        <v>0</v>
      </c>
    </row>
    <row r="1390" spans="1:6">
      <c r="B1390" s="1278" t="s">
        <v>716</v>
      </c>
      <c r="C1390" s="841" t="s">
        <v>218</v>
      </c>
      <c r="D1390" s="842">
        <v>119.5</v>
      </c>
      <c r="E1390" s="126"/>
      <c r="F1390" s="843">
        <f t="shared" si="25"/>
        <v>0</v>
      </c>
    </row>
    <row r="1391" spans="1:6">
      <c r="B1391" s="1278" t="s">
        <v>717</v>
      </c>
      <c r="C1391" s="841" t="s">
        <v>218</v>
      </c>
      <c r="D1391" s="842">
        <v>19.899999999999999</v>
      </c>
      <c r="E1391" s="126"/>
      <c r="F1391" s="843">
        <f t="shared" si="25"/>
        <v>0</v>
      </c>
    </row>
    <row r="1392" spans="1:6">
      <c r="E1392" s="845"/>
      <c r="F1392" s="843">
        <f t="shared" si="25"/>
        <v>0</v>
      </c>
    </row>
    <row r="1393" spans="1:6" ht="76.5">
      <c r="A1393" s="844" t="s">
        <v>275</v>
      </c>
      <c r="B1393" s="1278" t="s">
        <v>691</v>
      </c>
      <c r="E1393" s="845"/>
      <c r="F1393" s="843">
        <f t="shared" si="25"/>
        <v>0</v>
      </c>
    </row>
    <row r="1394" spans="1:6" ht="102">
      <c r="B1394" s="1278" t="s">
        <v>692</v>
      </c>
      <c r="E1394" s="845"/>
      <c r="F1394" s="843">
        <f t="shared" si="25"/>
        <v>0</v>
      </c>
    </row>
    <row r="1395" spans="1:6">
      <c r="B1395" s="1281" t="s">
        <v>693</v>
      </c>
      <c r="E1395" s="845"/>
      <c r="F1395" s="843">
        <f t="shared" si="25"/>
        <v>0</v>
      </c>
    </row>
    <row r="1396" spans="1:6">
      <c r="B1396" s="1278" t="s">
        <v>709</v>
      </c>
      <c r="C1396" s="841" t="s">
        <v>218</v>
      </c>
      <c r="D1396" s="842">
        <v>78.8</v>
      </c>
      <c r="E1396" s="126"/>
      <c r="F1396" s="843">
        <f t="shared" si="25"/>
        <v>0</v>
      </c>
    </row>
    <row r="1397" spans="1:6">
      <c r="E1397" s="126"/>
      <c r="F1397" s="843">
        <f t="shared" si="25"/>
        <v>0</v>
      </c>
    </row>
    <row r="1398" spans="1:6" ht="63.75">
      <c r="A1398" s="844" t="s">
        <v>276</v>
      </c>
      <c r="B1398" s="853" t="s">
        <v>2682</v>
      </c>
      <c r="E1398" s="126"/>
      <c r="F1398" s="843">
        <f t="shared" si="25"/>
        <v>0</v>
      </c>
    </row>
    <row r="1399" spans="1:6" ht="25.5">
      <c r="B1399" s="886" t="s">
        <v>718</v>
      </c>
      <c r="E1399" s="126"/>
      <c r="F1399" s="843">
        <f t="shared" si="25"/>
        <v>0</v>
      </c>
    </row>
    <row r="1400" spans="1:6">
      <c r="B1400" s="886" t="s">
        <v>684</v>
      </c>
      <c r="E1400" s="126"/>
      <c r="F1400" s="843">
        <f t="shared" si="25"/>
        <v>0</v>
      </c>
    </row>
    <row r="1401" spans="1:6">
      <c r="B1401" s="886" t="s">
        <v>477</v>
      </c>
      <c r="E1401" s="126"/>
      <c r="F1401" s="843">
        <f t="shared" si="25"/>
        <v>0</v>
      </c>
    </row>
    <row r="1402" spans="1:6">
      <c r="B1402" s="886" t="s">
        <v>684</v>
      </c>
      <c r="E1402" s="126"/>
      <c r="F1402" s="843">
        <f t="shared" si="25"/>
        <v>0</v>
      </c>
    </row>
    <row r="1403" spans="1:6" ht="76.5">
      <c r="B1403" s="886" t="s">
        <v>719</v>
      </c>
      <c r="E1403" s="126"/>
      <c r="F1403" s="843">
        <f t="shared" si="25"/>
        <v>0</v>
      </c>
    </row>
    <row r="1404" spans="1:6">
      <c r="B1404" s="886" t="s">
        <v>720</v>
      </c>
      <c r="C1404" s="841" t="s">
        <v>218</v>
      </c>
      <c r="D1404" s="842">
        <v>42.8</v>
      </c>
      <c r="E1404" s="126"/>
      <c r="F1404" s="843">
        <f t="shared" si="25"/>
        <v>0</v>
      </c>
    </row>
    <row r="1405" spans="1:6">
      <c r="B1405" s="886" t="s">
        <v>721</v>
      </c>
      <c r="C1405" s="841" t="s">
        <v>218</v>
      </c>
      <c r="D1405" s="842">
        <v>25.3</v>
      </c>
      <c r="E1405" s="126"/>
      <c r="F1405" s="843">
        <f t="shared" si="25"/>
        <v>0</v>
      </c>
    </row>
    <row r="1406" spans="1:6">
      <c r="B1406" s="1301"/>
      <c r="E1406" s="126"/>
      <c r="F1406" s="843">
        <f t="shared" si="25"/>
        <v>0</v>
      </c>
    </row>
    <row r="1407" spans="1:6" ht="25.5">
      <c r="A1407" s="844" t="s">
        <v>277</v>
      </c>
      <c r="B1407" s="139" t="s">
        <v>699</v>
      </c>
      <c r="E1407" s="126"/>
      <c r="F1407" s="843">
        <f t="shared" si="25"/>
        <v>0</v>
      </c>
    </row>
    <row r="1408" spans="1:6">
      <c r="B1408" s="139" t="s">
        <v>700</v>
      </c>
      <c r="C1408" s="841" t="s">
        <v>556</v>
      </c>
      <c r="D1408" s="842">
        <v>190</v>
      </c>
      <c r="E1408" s="126"/>
      <c r="F1408" s="843">
        <f t="shared" si="25"/>
        <v>0</v>
      </c>
    </row>
    <row r="1409" spans="1:6">
      <c r="B1409" s="139"/>
      <c r="E1409" s="845"/>
      <c r="F1409" s="843">
        <f t="shared" si="25"/>
        <v>0</v>
      </c>
    </row>
    <row r="1410" spans="1:6">
      <c r="B1410" s="139"/>
      <c r="E1410" s="845"/>
    </row>
    <row r="1411" spans="1:6">
      <c r="A1411" s="868"/>
      <c r="B1411" s="134" t="s">
        <v>310</v>
      </c>
      <c r="C1411" s="870"/>
      <c r="D1411" s="871"/>
      <c r="E1411" s="872"/>
      <c r="F1411" s="873"/>
    </row>
    <row r="1412" spans="1:6">
      <c r="B1412" s="139"/>
      <c r="E1412" s="845"/>
    </row>
    <row r="1413" spans="1:6" ht="38.25">
      <c r="A1413" s="844" t="s">
        <v>278</v>
      </c>
      <c r="B1413" s="1284" t="s">
        <v>682</v>
      </c>
      <c r="E1413" s="845"/>
      <c r="F1413" s="843">
        <f t="shared" ref="F1413:F1425" si="26">D1413*E1413</f>
        <v>0</v>
      </c>
    </row>
    <row r="1414" spans="1:6" ht="25.5">
      <c r="B1414" s="886" t="s">
        <v>683</v>
      </c>
      <c r="E1414" s="845"/>
      <c r="F1414" s="843">
        <f t="shared" si="26"/>
        <v>0</v>
      </c>
    </row>
    <row r="1415" spans="1:6">
      <c r="B1415" s="886" t="s">
        <v>684</v>
      </c>
      <c r="E1415" s="845"/>
      <c r="F1415" s="843">
        <f t="shared" si="26"/>
        <v>0</v>
      </c>
    </row>
    <row r="1416" spans="1:6">
      <c r="B1416" s="886" t="s">
        <v>477</v>
      </c>
      <c r="E1416" s="845"/>
      <c r="F1416" s="843">
        <f t="shared" si="26"/>
        <v>0</v>
      </c>
    </row>
    <row r="1417" spans="1:6">
      <c r="B1417" s="886" t="s">
        <v>684</v>
      </c>
      <c r="E1417" s="845"/>
      <c r="F1417" s="843">
        <f t="shared" si="26"/>
        <v>0</v>
      </c>
    </row>
    <row r="1418" spans="1:6" ht="76.5">
      <c r="B1418" s="1284" t="s">
        <v>685</v>
      </c>
      <c r="C1418" s="837"/>
      <c r="E1418" s="845"/>
      <c r="F1418" s="843">
        <f t="shared" si="26"/>
        <v>0</v>
      </c>
    </row>
    <row r="1419" spans="1:6">
      <c r="B1419" s="1278" t="s">
        <v>722</v>
      </c>
      <c r="C1419" s="841" t="s">
        <v>218</v>
      </c>
      <c r="D1419" s="842">
        <v>14.3</v>
      </c>
      <c r="E1419" s="126"/>
      <c r="F1419" s="843">
        <f t="shared" si="26"/>
        <v>0</v>
      </c>
    </row>
    <row r="1420" spans="1:6">
      <c r="B1420" s="1278" t="s">
        <v>723</v>
      </c>
      <c r="C1420" s="841" t="s">
        <v>218</v>
      </c>
      <c r="D1420" s="842">
        <v>14.3</v>
      </c>
      <c r="E1420" s="126"/>
      <c r="F1420" s="843">
        <f t="shared" si="26"/>
        <v>0</v>
      </c>
    </row>
    <row r="1421" spans="1:6">
      <c r="E1421" s="845"/>
    </row>
    <row r="1422" spans="1:6">
      <c r="A1422" s="844" t="s">
        <v>280</v>
      </c>
      <c r="B1422" s="134" t="s">
        <v>518</v>
      </c>
      <c r="C1422" s="134"/>
      <c r="D1422" s="134"/>
      <c r="E1422" s="134"/>
      <c r="F1422" s="134"/>
    </row>
    <row r="1423" spans="1:6" ht="63.75">
      <c r="B1423" s="853" t="s">
        <v>724</v>
      </c>
      <c r="C1423" s="841" t="s">
        <v>223</v>
      </c>
      <c r="D1423" s="842">
        <v>92</v>
      </c>
      <c r="E1423" s="845"/>
      <c r="F1423" s="843">
        <f t="shared" si="26"/>
        <v>0</v>
      </c>
    </row>
    <row r="1424" spans="1:6">
      <c r="B1424" s="1302"/>
      <c r="E1424" s="845"/>
      <c r="F1424" s="843">
        <f t="shared" si="26"/>
        <v>0</v>
      </c>
    </row>
    <row r="1425" spans="1:6">
      <c r="B1425" s="1285"/>
      <c r="D1425" s="841"/>
      <c r="F1425" s="843">
        <f t="shared" si="26"/>
        <v>0</v>
      </c>
    </row>
    <row r="1426" spans="1:6">
      <c r="B1426" s="846" t="s">
        <v>172</v>
      </c>
      <c r="C1426" s="847"/>
      <c r="D1426" s="848"/>
      <c r="E1426" s="864"/>
      <c r="F1426" s="849">
        <f>SUM(F1272:F1424)</f>
        <v>0</v>
      </c>
    </row>
    <row r="1427" spans="1:6">
      <c r="B1427" s="1285"/>
      <c r="E1427" s="845"/>
    </row>
    <row r="1428" spans="1:6" s="888" customFormat="1" ht="6" customHeight="1">
      <c r="A1428" s="857"/>
      <c r="B1428" s="853"/>
      <c r="C1428" s="854"/>
      <c r="D1428" s="855"/>
      <c r="E1428" s="865"/>
      <c r="F1428" s="856"/>
    </row>
    <row r="1429" spans="1:6">
      <c r="A1429" s="840" t="s">
        <v>36</v>
      </c>
      <c r="B1429" s="1529" t="s">
        <v>37</v>
      </c>
      <c r="C1429" s="1529"/>
      <c r="D1429" s="1529"/>
      <c r="E1429" s="1529"/>
      <c r="F1429" s="1529"/>
    </row>
    <row r="1430" spans="1:6">
      <c r="B1430" s="1276"/>
      <c r="C1430" s="1274"/>
      <c r="D1430" s="883"/>
      <c r="E1430" s="1274"/>
      <c r="F1430" s="866"/>
    </row>
    <row r="1431" spans="1:6" ht="65.25" customHeight="1">
      <c r="B1431" s="1533" t="s">
        <v>725</v>
      </c>
      <c r="C1431" s="1533"/>
      <c r="D1431" s="1533"/>
      <c r="E1431" s="1533"/>
      <c r="F1431" s="1533"/>
    </row>
    <row r="1432" spans="1:6" ht="27" customHeight="1">
      <c r="B1432" s="1533" t="s">
        <v>726</v>
      </c>
      <c r="C1432" s="1533"/>
      <c r="D1432" s="1533"/>
      <c r="E1432" s="1533"/>
      <c r="F1432" s="1533"/>
    </row>
    <row r="1433" spans="1:6">
      <c r="B1433" s="1533" t="s">
        <v>727</v>
      </c>
      <c r="C1433" s="1533"/>
      <c r="D1433" s="1533"/>
      <c r="E1433" s="1533"/>
      <c r="F1433" s="1533"/>
    </row>
    <row r="1434" spans="1:6">
      <c r="B1434" s="1533" t="s">
        <v>728</v>
      </c>
      <c r="C1434" s="1533"/>
      <c r="D1434" s="1533"/>
      <c r="E1434" s="1533"/>
      <c r="F1434" s="1533"/>
    </row>
    <row r="1435" spans="1:6">
      <c r="B1435" s="1533" t="s">
        <v>729</v>
      </c>
      <c r="C1435" s="1533"/>
      <c r="D1435" s="1533"/>
      <c r="E1435" s="1533"/>
      <c r="F1435" s="1533"/>
    </row>
    <row r="1436" spans="1:6">
      <c r="B1436" s="1533" t="s">
        <v>730</v>
      </c>
      <c r="C1436" s="1533"/>
      <c r="D1436" s="1533"/>
      <c r="E1436" s="1533"/>
      <c r="F1436" s="1533"/>
    </row>
    <row r="1437" spans="1:6">
      <c r="B1437" s="1533" t="s">
        <v>731</v>
      </c>
      <c r="C1437" s="1533"/>
      <c r="D1437" s="1533"/>
      <c r="E1437" s="1533"/>
      <c r="F1437" s="1533"/>
    </row>
    <row r="1438" spans="1:6">
      <c r="A1438" s="837"/>
      <c r="B1438" s="1533" t="s">
        <v>732</v>
      </c>
      <c r="C1438" s="1533"/>
      <c r="D1438" s="1533"/>
      <c r="E1438" s="1533"/>
      <c r="F1438" s="1533"/>
    </row>
    <row r="1439" spans="1:6">
      <c r="A1439" s="837"/>
      <c r="B1439" s="1533" t="s">
        <v>733</v>
      </c>
      <c r="C1439" s="1533"/>
      <c r="D1439" s="1533"/>
      <c r="E1439" s="1533"/>
      <c r="F1439" s="1533"/>
    </row>
    <row r="1440" spans="1:6" ht="26.25" customHeight="1">
      <c r="A1440" s="837"/>
      <c r="B1440" s="1533" t="s">
        <v>734</v>
      </c>
      <c r="C1440" s="1533"/>
      <c r="D1440" s="1533"/>
      <c r="E1440" s="1533"/>
      <c r="F1440" s="1533"/>
    </row>
    <row r="1441" spans="1:6">
      <c r="A1441" s="837"/>
      <c r="B1441" s="1533" t="s">
        <v>735</v>
      </c>
      <c r="C1441" s="1533"/>
      <c r="D1441" s="1533"/>
      <c r="E1441" s="1533"/>
      <c r="F1441" s="1533"/>
    </row>
    <row r="1442" spans="1:6">
      <c r="A1442" s="837"/>
      <c r="B1442" s="1533" t="s">
        <v>736</v>
      </c>
      <c r="C1442" s="1533"/>
      <c r="D1442" s="1533"/>
      <c r="E1442" s="1533"/>
      <c r="F1442" s="1533"/>
    </row>
    <row r="1443" spans="1:6">
      <c r="A1443" s="837"/>
      <c r="B1443" s="1533" t="s">
        <v>737</v>
      </c>
      <c r="C1443" s="1533"/>
      <c r="D1443" s="1533"/>
      <c r="E1443" s="1533"/>
      <c r="F1443" s="1533"/>
    </row>
    <row r="1444" spans="1:6">
      <c r="A1444" s="837"/>
      <c r="C1444" s="1278"/>
      <c r="D1444" s="1278"/>
      <c r="E1444" s="861"/>
      <c r="F1444" s="863"/>
    </row>
    <row r="1445" spans="1:6" ht="27" customHeight="1">
      <c r="A1445" s="837"/>
      <c r="B1445" s="1533" t="s">
        <v>738</v>
      </c>
      <c r="C1445" s="1533"/>
      <c r="D1445" s="1533"/>
      <c r="E1445" s="1533"/>
      <c r="F1445" s="1533"/>
    </row>
    <row r="1446" spans="1:6" ht="27.75" customHeight="1">
      <c r="A1446" s="837"/>
      <c r="B1446" s="1533" t="s">
        <v>739</v>
      </c>
      <c r="C1446" s="1533"/>
      <c r="D1446" s="1533"/>
      <c r="E1446" s="1533"/>
      <c r="F1446" s="1533"/>
    </row>
    <row r="1447" spans="1:6" ht="14.25" customHeight="1">
      <c r="A1447" s="837"/>
      <c r="B1447" s="1533" t="s">
        <v>740</v>
      </c>
      <c r="C1447" s="1533"/>
      <c r="D1447" s="1533"/>
      <c r="E1447" s="1533"/>
      <c r="F1447" s="1533"/>
    </row>
    <row r="1448" spans="1:6" ht="15" customHeight="1">
      <c r="A1448" s="837"/>
      <c r="B1448" s="1533" t="s">
        <v>741</v>
      </c>
      <c r="C1448" s="1533"/>
      <c r="D1448" s="1533"/>
      <c r="E1448" s="1533"/>
      <c r="F1448" s="1533"/>
    </row>
    <row r="1449" spans="1:6" ht="30.75" customHeight="1">
      <c r="A1449" s="837"/>
      <c r="B1449" s="1533" t="s">
        <v>742</v>
      </c>
      <c r="C1449" s="1533"/>
      <c r="D1449" s="1533"/>
      <c r="E1449" s="1533"/>
      <c r="F1449" s="1533"/>
    </row>
    <row r="1450" spans="1:6" ht="52.5" customHeight="1">
      <c r="A1450" s="837"/>
      <c r="B1450" s="1533" t="s">
        <v>743</v>
      </c>
      <c r="C1450" s="1533"/>
      <c r="D1450" s="1533"/>
      <c r="E1450" s="1533"/>
      <c r="F1450" s="1533"/>
    </row>
    <row r="1451" spans="1:6" ht="54" customHeight="1">
      <c r="A1451" s="837"/>
      <c r="B1451" s="1533" t="s">
        <v>744</v>
      </c>
      <c r="C1451" s="1533"/>
      <c r="D1451" s="1533"/>
      <c r="E1451" s="1533"/>
      <c r="F1451" s="1533"/>
    </row>
    <row r="1452" spans="1:6" ht="29.25" customHeight="1">
      <c r="A1452" s="837"/>
      <c r="B1452" s="1533" t="s">
        <v>745</v>
      </c>
      <c r="C1452" s="1533"/>
      <c r="D1452" s="1533"/>
      <c r="E1452" s="1533"/>
      <c r="F1452" s="1533"/>
    </row>
    <row r="1453" spans="1:6" ht="15.75" customHeight="1">
      <c r="A1453" s="837"/>
      <c r="B1453" s="1533" t="s">
        <v>746</v>
      </c>
      <c r="C1453" s="1533"/>
      <c r="D1453" s="1533"/>
      <c r="E1453" s="1533"/>
      <c r="F1453" s="1533"/>
    </row>
    <row r="1454" spans="1:6">
      <c r="A1454" s="837"/>
      <c r="B1454" s="1533" t="s">
        <v>747</v>
      </c>
      <c r="C1454" s="1533"/>
      <c r="D1454" s="1533"/>
      <c r="E1454" s="1533"/>
      <c r="F1454" s="1533"/>
    </row>
    <row r="1455" spans="1:6">
      <c r="A1455" s="837"/>
      <c r="B1455" s="1533" t="s">
        <v>748</v>
      </c>
      <c r="C1455" s="1533"/>
      <c r="D1455" s="1533"/>
      <c r="E1455" s="1533"/>
      <c r="F1455" s="1533"/>
    </row>
    <row r="1456" spans="1:6">
      <c r="A1456" s="837"/>
      <c r="B1456" s="1533" t="s">
        <v>749</v>
      </c>
      <c r="C1456" s="1533"/>
      <c r="D1456" s="1533"/>
      <c r="E1456" s="1533"/>
      <c r="F1456" s="1533"/>
    </row>
    <row r="1457" spans="1:6">
      <c r="A1457" s="837"/>
      <c r="B1457" s="1533" t="s">
        <v>750</v>
      </c>
      <c r="C1457" s="1533"/>
      <c r="D1457" s="1533"/>
      <c r="E1457" s="1533"/>
      <c r="F1457" s="1533"/>
    </row>
    <row r="1458" spans="1:6">
      <c r="A1458" s="837"/>
      <c r="B1458" s="1533" t="s">
        <v>751</v>
      </c>
      <c r="C1458" s="1533"/>
      <c r="D1458" s="1533"/>
      <c r="E1458" s="1533"/>
      <c r="F1458" s="1533"/>
    </row>
    <row r="1459" spans="1:6">
      <c r="A1459" s="837"/>
      <c r="B1459" s="1533" t="s">
        <v>752</v>
      </c>
      <c r="C1459" s="1533"/>
      <c r="D1459" s="1533"/>
      <c r="E1459" s="1533"/>
      <c r="F1459" s="1533"/>
    </row>
    <row r="1460" spans="1:6">
      <c r="A1460" s="837"/>
      <c r="B1460" s="1533" t="s">
        <v>753</v>
      </c>
      <c r="C1460" s="1533"/>
      <c r="D1460" s="1533"/>
      <c r="E1460" s="1533"/>
      <c r="F1460" s="1533"/>
    </row>
    <row r="1461" spans="1:6">
      <c r="B1461" s="1533" t="s">
        <v>754</v>
      </c>
      <c r="C1461" s="1533"/>
      <c r="D1461" s="1533"/>
      <c r="E1461" s="1533"/>
      <c r="F1461" s="1533"/>
    </row>
    <row r="1462" spans="1:6">
      <c r="B1462" s="1533" t="s">
        <v>755</v>
      </c>
      <c r="C1462" s="1533"/>
      <c r="D1462" s="1533"/>
      <c r="E1462" s="1533"/>
      <c r="F1462" s="1533"/>
    </row>
    <row r="1463" spans="1:6">
      <c r="B1463" s="1533" t="s">
        <v>756</v>
      </c>
      <c r="C1463" s="1533"/>
      <c r="D1463" s="1533"/>
      <c r="E1463" s="1533"/>
      <c r="F1463" s="1533"/>
    </row>
    <row r="1464" spans="1:6">
      <c r="B1464" s="1533" t="s">
        <v>757</v>
      </c>
      <c r="C1464" s="1533"/>
      <c r="D1464" s="1533"/>
      <c r="E1464" s="1533"/>
      <c r="F1464" s="1533"/>
    </row>
    <row r="1465" spans="1:6">
      <c r="B1465" s="1533" t="s">
        <v>758</v>
      </c>
      <c r="C1465" s="1533"/>
      <c r="D1465" s="1533"/>
      <c r="E1465" s="1533"/>
      <c r="F1465" s="1533"/>
    </row>
    <row r="1466" spans="1:6">
      <c r="B1466" s="1533" t="s">
        <v>759</v>
      </c>
      <c r="C1466" s="1533"/>
      <c r="D1466" s="1533"/>
      <c r="E1466" s="1533"/>
      <c r="F1466" s="1533"/>
    </row>
    <row r="1467" spans="1:6">
      <c r="C1467" s="1278"/>
      <c r="D1467" s="1278"/>
      <c r="E1467" s="861"/>
      <c r="F1467" s="863"/>
    </row>
    <row r="1468" spans="1:6">
      <c r="A1468" s="868"/>
      <c r="B1468" s="134" t="s">
        <v>211</v>
      </c>
      <c r="C1468" s="870"/>
      <c r="D1468" s="871"/>
      <c r="E1468" s="872"/>
      <c r="F1468" s="873"/>
    </row>
    <row r="1469" spans="1:6">
      <c r="C1469" s="1278"/>
      <c r="D1469" s="1278"/>
      <c r="E1469" s="861"/>
      <c r="F1469" s="863"/>
    </row>
    <row r="1470" spans="1:6" ht="63.75">
      <c r="A1470" s="844" t="s">
        <v>19</v>
      </c>
      <c r="B1470" s="1278" t="s">
        <v>2657</v>
      </c>
      <c r="E1470" s="865"/>
      <c r="F1470" s="843">
        <f t="shared" ref="F1470:F1475" si="27">D1470*E1470</f>
        <v>0</v>
      </c>
    </row>
    <row r="1471" spans="1:6">
      <c r="B1471" s="1278" t="s">
        <v>760</v>
      </c>
      <c r="C1471" s="841" t="s">
        <v>556</v>
      </c>
      <c r="D1471" s="842">
        <v>133</v>
      </c>
      <c r="E1471" s="129"/>
      <c r="F1471" s="843">
        <f t="shared" si="27"/>
        <v>0</v>
      </c>
    </row>
    <row r="1472" spans="1:6">
      <c r="E1472" s="129"/>
      <c r="F1472" s="843">
        <f t="shared" si="27"/>
        <v>0</v>
      </c>
    </row>
    <row r="1473" spans="1:6" ht="38.25">
      <c r="A1473" s="844" t="s">
        <v>32</v>
      </c>
      <c r="B1473" s="1278" t="s">
        <v>761</v>
      </c>
      <c r="C1473" s="841" t="s">
        <v>556</v>
      </c>
      <c r="D1473" s="842">
        <v>9</v>
      </c>
      <c r="E1473" s="129"/>
      <c r="F1473" s="843">
        <f t="shared" si="27"/>
        <v>0</v>
      </c>
    </row>
    <row r="1474" spans="1:6">
      <c r="E1474" s="129"/>
      <c r="F1474" s="843">
        <f t="shared" si="27"/>
        <v>0</v>
      </c>
    </row>
    <row r="1475" spans="1:6">
      <c r="E1475" s="126"/>
      <c r="F1475" s="843">
        <f t="shared" si="27"/>
        <v>0</v>
      </c>
    </row>
    <row r="1476" spans="1:6">
      <c r="A1476" s="868"/>
      <c r="B1476" s="134" t="s">
        <v>270</v>
      </c>
      <c r="C1476" s="870"/>
      <c r="D1476" s="871"/>
      <c r="E1476" s="130"/>
      <c r="F1476" s="873"/>
    </row>
    <row r="1477" spans="1:6">
      <c r="E1477" s="126"/>
    </row>
    <row r="1478" spans="1:6" ht="51">
      <c r="A1478" s="844" t="s">
        <v>53</v>
      </c>
      <c r="B1478" s="1278" t="s">
        <v>2658</v>
      </c>
      <c r="E1478" s="126"/>
      <c r="F1478" s="843">
        <f t="shared" ref="F1478:F1503" si="28">D1478*E1478</f>
        <v>0</v>
      </c>
    </row>
    <row r="1479" spans="1:6">
      <c r="B1479" s="1278" t="s">
        <v>762</v>
      </c>
      <c r="C1479" s="841" t="s">
        <v>556</v>
      </c>
      <c r="D1479" s="842">
        <v>46.9</v>
      </c>
      <c r="E1479" s="126"/>
      <c r="F1479" s="843">
        <f t="shared" si="28"/>
        <v>0</v>
      </c>
    </row>
    <row r="1480" spans="1:6" ht="25.5">
      <c r="B1480" s="1278" t="s">
        <v>763</v>
      </c>
      <c r="C1480" s="841" t="s">
        <v>556</v>
      </c>
      <c r="D1480" s="842">
        <v>20.2</v>
      </c>
      <c r="E1480" s="126"/>
      <c r="F1480" s="843">
        <f t="shared" si="28"/>
        <v>0</v>
      </c>
    </row>
    <row r="1481" spans="1:6" ht="25.5">
      <c r="B1481" s="1278" t="s">
        <v>764</v>
      </c>
      <c r="C1481" s="841" t="s">
        <v>556</v>
      </c>
      <c r="D1481" s="842">
        <v>9.9</v>
      </c>
      <c r="E1481" s="126"/>
      <c r="F1481" s="843">
        <f t="shared" si="28"/>
        <v>0</v>
      </c>
    </row>
    <row r="1482" spans="1:6" ht="25.5">
      <c r="B1482" s="1278" t="s">
        <v>765</v>
      </c>
      <c r="D1482" s="842">
        <v>7.3</v>
      </c>
      <c r="E1482" s="126"/>
      <c r="F1482" s="843">
        <f t="shared" si="28"/>
        <v>0</v>
      </c>
    </row>
    <row r="1483" spans="1:6" ht="25.5">
      <c r="B1483" s="1278" t="s">
        <v>2636</v>
      </c>
      <c r="C1483" s="841" t="s">
        <v>556</v>
      </c>
      <c r="D1483" s="842">
        <v>18</v>
      </c>
      <c r="E1483" s="126"/>
      <c r="F1483" s="843">
        <f t="shared" si="28"/>
        <v>0</v>
      </c>
    </row>
    <row r="1484" spans="1:6">
      <c r="E1484" s="845"/>
      <c r="F1484" s="843">
        <f t="shared" si="28"/>
        <v>0</v>
      </c>
    </row>
    <row r="1485" spans="1:6" ht="89.25">
      <c r="A1485" s="844" t="s">
        <v>219</v>
      </c>
      <c r="B1485" s="1286" t="s">
        <v>2662</v>
      </c>
      <c r="C1485" s="841" t="s">
        <v>556</v>
      </c>
      <c r="D1485" s="842">
        <v>6.6</v>
      </c>
      <c r="E1485" s="126"/>
      <c r="F1485" s="843">
        <f t="shared" si="28"/>
        <v>0</v>
      </c>
    </row>
    <row r="1486" spans="1:6" ht="25.5">
      <c r="B1486" s="1278" t="s">
        <v>766</v>
      </c>
      <c r="E1486" s="126"/>
      <c r="F1486" s="843">
        <f t="shared" si="28"/>
        <v>0</v>
      </c>
    </row>
    <row r="1487" spans="1:6">
      <c r="B1487" s="1286"/>
      <c r="E1487" s="126"/>
      <c r="F1487" s="843">
        <f t="shared" si="28"/>
        <v>0</v>
      </c>
    </row>
    <row r="1488" spans="1:6" ht="76.5">
      <c r="A1488" s="844" t="s">
        <v>224</v>
      </c>
      <c r="B1488" s="1278" t="s">
        <v>2661</v>
      </c>
      <c r="C1488" s="841" t="s">
        <v>556</v>
      </c>
      <c r="D1488" s="842">
        <f>D1485</f>
        <v>6.6</v>
      </c>
      <c r="E1488" s="126"/>
      <c r="F1488" s="843">
        <f t="shared" si="28"/>
        <v>0</v>
      </c>
    </row>
    <row r="1489" spans="1:6">
      <c r="E1489" s="126"/>
      <c r="F1489" s="843">
        <f t="shared" si="28"/>
        <v>0</v>
      </c>
    </row>
    <row r="1490" spans="1:6" ht="89.25">
      <c r="A1490" s="844" t="s">
        <v>226</v>
      </c>
      <c r="B1490" s="1278" t="s">
        <v>2659</v>
      </c>
      <c r="C1490" s="841" t="s">
        <v>556</v>
      </c>
      <c r="D1490" s="842">
        <f>3</f>
        <v>3</v>
      </c>
      <c r="E1490" s="126"/>
      <c r="F1490" s="843">
        <f t="shared" si="28"/>
        <v>0</v>
      </c>
    </row>
    <row r="1491" spans="1:6">
      <c r="E1491" s="845"/>
      <c r="F1491" s="843">
        <f t="shared" si="28"/>
        <v>0</v>
      </c>
    </row>
    <row r="1492" spans="1:6">
      <c r="E1492" s="845"/>
      <c r="F1492" s="843">
        <f t="shared" si="28"/>
        <v>0</v>
      </c>
    </row>
    <row r="1493" spans="1:6">
      <c r="A1493" s="868"/>
      <c r="B1493" s="134" t="s">
        <v>310</v>
      </c>
      <c r="C1493" s="870"/>
      <c r="D1493" s="871"/>
      <c r="E1493" s="872"/>
      <c r="F1493" s="872">
        <f t="shared" si="28"/>
        <v>0</v>
      </c>
    </row>
    <row r="1494" spans="1:6">
      <c r="E1494" s="845"/>
      <c r="F1494" s="843">
        <f t="shared" si="28"/>
        <v>0</v>
      </c>
    </row>
    <row r="1495" spans="1:6">
      <c r="A1495" s="844" t="s">
        <v>229</v>
      </c>
      <c r="B1495" s="1278" t="s">
        <v>767</v>
      </c>
      <c r="E1495" s="845"/>
      <c r="F1495" s="843">
        <f t="shared" si="28"/>
        <v>0</v>
      </c>
    </row>
    <row r="1496" spans="1:6" ht="76.5">
      <c r="B1496" s="1278" t="s">
        <v>2811</v>
      </c>
      <c r="D1496" s="837"/>
      <c r="E1496" s="845"/>
      <c r="F1496" s="843">
        <f t="shared" si="28"/>
        <v>0</v>
      </c>
    </row>
    <row r="1497" spans="1:6" ht="25.5">
      <c r="B1497" s="1278" t="s">
        <v>768</v>
      </c>
      <c r="E1497" s="845"/>
      <c r="F1497" s="843">
        <f t="shared" si="28"/>
        <v>0</v>
      </c>
    </row>
    <row r="1498" spans="1:6" ht="76.5">
      <c r="B1498" s="1278" t="s">
        <v>769</v>
      </c>
      <c r="E1498" s="845"/>
      <c r="F1498" s="843">
        <f t="shared" si="28"/>
        <v>0</v>
      </c>
    </row>
    <row r="1499" spans="1:6">
      <c r="B1499" s="1278" t="s">
        <v>560</v>
      </c>
      <c r="E1499" s="845"/>
      <c r="F1499" s="843">
        <f t="shared" si="28"/>
        <v>0</v>
      </c>
    </row>
    <row r="1500" spans="1:6" ht="25.5">
      <c r="B1500" s="1278" t="s">
        <v>770</v>
      </c>
      <c r="C1500" s="841" t="s">
        <v>218</v>
      </c>
      <c r="D1500" s="842">
        <v>17.8</v>
      </c>
      <c r="E1500" s="126"/>
      <c r="F1500" s="843">
        <f t="shared" si="28"/>
        <v>0</v>
      </c>
    </row>
    <row r="1501" spans="1:6">
      <c r="E1501" s="845"/>
      <c r="F1501" s="843">
        <f t="shared" si="28"/>
        <v>0</v>
      </c>
    </row>
    <row r="1502" spans="1:6" ht="76.5">
      <c r="A1502" s="844" t="s">
        <v>231</v>
      </c>
      <c r="B1502" s="1278" t="s">
        <v>2660</v>
      </c>
      <c r="C1502" s="841" t="s">
        <v>556</v>
      </c>
      <c r="D1502" s="842">
        <v>11</v>
      </c>
      <c r="E1502" s="845"/>
      <c r="F1502" s="843">
        <f t="shared" si="28"/>
        <v>0</v>
      </c>
    </row>
    <row r="1503" spans="1:6">
      <c r="E1503" s="845"/>
      <c r="F1503" s="843">
        <f t="shared" si="28"/>
        <v>0</v>
      </c>
    </row>
    <row r="1504" spans="1:6">
      <c r="E1504" s="845"/>
    </row>
    <row r="1505" spans="1:6">
      <c r="B1505" s="846" t="s">
        <v>172</v>
      </c>
      <c r="C1505" s="847"/>
      <c r="D1505" s="848"/>
      <c r="E1505" s="864"/>
      <c r="F1505" s="849">
        <f>SUM(F1470:F1503)</f>
        <v>0</v>
      </c>
    </row>
    <row r="1506" spans="1:6">
      <c r="B1506" s="853"/>
      <c r="C1506" s="854"/>
      <c r="D1506" s="855"/>
      <c r="E1506" s="865"/>
      <c r="F1506" s="856"/>
    </row>
    <row r="1507" spans="1:6" ht="6" customHeight="1">
      <c r="A1507" s="850"/>
      <c r="E1507" s="845"/>
    </row>
    <row r="1508" spans="1:6">
      <c r="A1508" s="1277" t="s">
        <v>38</v>
      </c>
      <c r="B1508" s="1529" t="s">
        <v>39</v>
      </c>
      <c r="C1508" s="1529"/>
      <c r="D1508" s="1529"/>
      <c r="E1508" s="1529"/>
      <c r="F1508" s="1529"/>
    </row>
    <row r="1509" spans="1:6">
      <c r="A1509" s="850"/>
      <c r="B1509" s="1276"/>
      <c r="C1509" s="1274"/>
      <c r="D1509" s="883"/>
      <c r="E1509" s="889"/>
      <c r="F1509" s="866"/>
    </row>
    <row r="1510" spans="1:6">
      <c r="A1510" s="850"/>
      <c r="B1510" s="1533" t="s">
        <v>424</v>
      </c>
      <c r="C1510" s="1533"/>
      <c r="D1510" s="1533"/>
      <c r="E1510" s="1533"/>
      <c r="F1510" s="1533"/>
    </row>
    <row r="1511" spans="1:6" ht="12.75" customHeight="1">
      <c r="A1511" s="850"/>
      <c r="B1511" s="1533" t="s">
        <v>771</v>
      </c>
      <c r="C1511" s="1533"/>
      <c r="D1511" s="1533"/>
      <c r="E1511" s="1533"/>
      <c r="F1511" s="1533"/>
    </row>
    <row r="1512" spans="1:6">
      <c r="A1512" s="850"/>
      <c r="B1512" s="1533" t="s">
        <v>772</v>
      </c>
      <c r="C1512" s="1533"/>
      <c r="D1512" s="1533"/>
      <c r="E1512" s="1533"/>
      <c r="F1512" s="1533"/>
    </row>
    <row r="1513" spans="1:6">
      <c r="A1513" s="850"/>
      <c r="B1513" s="1533" t="s">
        <v>773</v>
      </c>
      <c r="C1513" s="1533"/>
      <c r="D1513" s="1533"/>
      <c r="E1513" s="1533"/>
      <c r="F1513" s="1533"/>
    </row>
    <row r="1514" spans="1:6">
      <c r="A1514" s="850"/>
      <c r="B1514" s="1533" t="s">
        <v>774</v>
      </c>
      <c r="C1514" s="1533"/>
      <c r="D1514" s="1533"/>
      <c r="E1514" s="1533"/>
      <c r="F1514" s="1533"/>
    </row>
    <row r="1515" spans="1:6">
      <c r="A1515" s="850"/>
      <c r="B1515" s="1533" t="s">
        <v>775</v>
      </c>
      <c r="C1515" s="1533"/>
      <c r="D1515" s="1533"/>
      <c r="E1515" s="1533"/>
      <c r="F1515" s="1533"/>
    </row>
    <row r="1516" spans="1:6" ht="12.75" customHeight="1">
      <c r="A1516" s="850"/>
      <c r="B1516" s="1533" t="s">
        <v>776</v>
      </c>
      <c r="C1516" s="1533"/>
      <c r="D1516" s="1533"/>
      <c r="E1516" s="1533"/>
      <c r="F1516" s="1533"/>
    </row>
    <row r="1517" spans="1:6">
      <c r="A1517" s="850"/>
      <c r="B1517" s="1533" t="s">
        <v>777</v>
      </c>
      <c r="C1517" s="1533"/>
      <c r="D1517" s="1533"/>
      <c r="E1517" s="1533"/>
      <c r="F1517" s="1533"/>
    </row>
    <row r="1518" spans="1:6">
      <c r="A1518" s="850"/>
      <c r="B1518" s="1533" t="s">
        <v>778</v>
      </c>
      <c r="C1518" s="1533"/>
      <c r="D1518" s="1533"/>
      <c r="E1518" s="1533"/>
      <c r="F1518" s="1533"/>
    </row>
    <row r="1519" spans="1:6">
      <c r="A1519" s="850"/>
      <c r="B1519" s="1533" t="s">
        <v>779</v>
      </c>
      <c r="C1519" s="1533"/>
      <c r="D1519" s="1533"/>
      <c r="E1519" s="1533"/>
      <c r="F1519" s="1533"/>
    </row>
    <row r="1520" spans="1:6" ht="12.75" customHeight="1">
      <c r="A1520" s="850"/>
      <c r="B1520" s="1533" t="s">
        <v>780</v>
      </c>
      <c r="C1520" s="1533"/>
      <c r="D1520" s="1533"/>
      <c r="E1520" s="1533"/>
      <c r="F1520" s="1533"/>
    </row>
    <row r="1521" spans="1:6" ht="12.75" customHeight="1">
      <c r="A1521" s="850"/>
      <c r="B1521" s="1533" t="s">
        <v>781</v>
      </c>
      <c r="C1521" s="1533"/>
      <c r="D1521" s="1533"/>
      <c r="E1521" s="1533"/>
      <c r="F1521" s="1533"/>
    </row>
    <row r="1522" spans="1:6" ht="12.75" customHeight="1">
      <c r="A1522" s="850"/>
      <c r="B1522" s="1533" t="s">
        <v>782</v>
      </c>
      <c r="C1522" s="1533"/>
      <c r="D1522" s="1533"/>
      <c r="E1522" s="1533"/>
      <c r="F1522" s="1533"/>
    </row>
    <row r="1523" spans="1:6" ht="12.75" customHeight="1">
      <c r="A1523" s="850"/>
      <c r="B1523" s="1533" t="s">
        <v>783</v>
      </c>
      <c r="C1523" s="1533"/>
      <c r="D1523" s="1533"/>
      <c r="E1523" s="1533"/>
      <c r="F1523" s="1533"/>
    </row>
    <row r="1524" spans="1:6" ht="12.75" customHeight="1">
      <c r="A1524" s="850"/>
      <c r="B1524" s="1533" t="s">
        <v>784</v>
      </c>
      <c r="C1524" s="1533"/>
      <c r="D1524" s="1533"/>
      <c r="E1524" s="1533"/>
      <c r="F1524" s="1533"/>
    </row>
    <row r="1525" spans="1:6" ht="12.75" customHeight="1">
      <c r="A1525" s="850"/>
      <c r="B1525" s="1533" t="s">
        <v>785</v>
      </c>
      <c r="C1525" s="1533"/>
      <c r="D1525" s="1533"/>
      <c r="E1525" s="1533"/>
      <c r="F1525" s="1533"/>
    </row>
    <row r="1526" spans="1:6" ht="43.5" customHeight="1">
      <c r="A1526" s="850"/>
      <c r="B1526" s="1533" t="s">
        <v>786</v>
      </c>
      <c r="C1526" s="1533"/>
      <c r="D1526" s="1533"/>
      <c r="E1526" s="1533"/>
      <c r="F1526" s="1533"/>
    </row>
    <row r="1527" spans="1:6" ht="12.75" customHeight="1">
      <c r="A1527" s="850"/>
      <c r="B1527" s="1533" t="s">
        <v>787</v>
      </c>
      <c r="C1527" s="1533"/>
      <c r="D1527" s="1533"/>
      <c r="E1527" s="1533"/>
      <c r="F1527" s="1533"/>
    </row>
    <row r="1528" spans="1:6" ht="67.5" customHeight="1">
      <c r="A1528" s="850"/>
      <c r="B1528" s="1533" t="s">
        <v>788</v>
      </c>
      <c r="C1528" s="1533"/>
      <c r="D1528" s="1533"/>
      <c r="E1528" s="1533"/>
      <c r="F1528" s="1533"/>
    </row>
    <row r="1529" spans="1:6" ht="39.75" customHeight="1">
      <c r="A1529" s="850"/>
      <c r="B1529" s="1533" t="s">
        <v>789</v>
      </c>
      <c r="C1529" s="1533"/>
      <c r="D1529" s="1533"/>
      <c r="E1529" s="1533"/>
      <c r="F1529" s="1533"/>
    </row>
    <row r="1530" spans="1:6" ht="12.75" customHeight="1">
      <c r="A1530" s="850"/>
      <c r="B1530" s="1533" t="s">
        <v>790</v>
      </c>
      <c r="C1530" s="1533"/>
      <c r="D1530" s="1533"/>
      <c r="E1530" s="1533"/>
      <c r="F1530" s="1533"/>
    </row>
    <row r="1531" spans="1:6" ht="26.25" customHeight="1">
      <c r="A1531" s="850"/>
      <c r="B1531" s="1533" t="s">
        <v>791</v>
      </c>
      <c r="C1531" s="1533"/>
      <c r="D1531" s="1533"/>
      <c r="E1531" s="1533"/>
      <c r="F1531" s="1533"/>
    </row>
    <row r="1532" spans="1:6" ht="30" customHeight="1">
      <c r="A1532" s="850"/>
      <c r="B1532" s="1533" t="s">
        <v>792</v>
      </c>
      <c r="C1532" s="1533"/>
      <c r="D1532" s="1533"/>
      <c r="E1532" s="1533"/>
      <c r="F1532" s="1533"/>
    </row>
    <row r="1533" spans="1:6" ht="53.25" customHeight="1">
      <c r="A1533" s="850"/>
      <c r="B1533" s="1533" t="s">
        <v>793</v>
      </c>
      <c r="C1533" s="1533"/>
      <c r="D1533" s="1533"/>
      <c r="E1533" s="1533"/>
      <c r="F1533" s="1533"/>
    </row>
    <row r="1534" spans="1:6" ht="12.75" customHeight="1">
      <c r="A1534" s="850"/>
      <c r="B1534" s="1533" t="s">
        <v>794</v>
      </c>
      <c r="C1534" s="1533"/>
      <c r="D1534" s="1533"/>
      <c r="E1534" s="1533"/>
      <c r="F1534" s="1533"/>
    </row>
    <row r="1535" spans="1:6" ht="12.75" customHeight="1">
      <c r="A1535" s="850"/>
      <c r="B1535" s="1533" t="s">
        <v>795</v>
      </c>
      <c r="C1535" s="1533"/>
      <c r="D1535" s="1533"/>
      <c r="E1535" s="1533"/>
      <c r="F1535" s="1533"/>
    </row>
    <row r="1536" spans="1:6" ht="12.75" customHeight="1">
      <c r="A1536" s="850"/>
      <c r="B1536" s="1533" t="s">
        <v>796</v>
      </c>
      <c r="C1536" s="1533"/>
      <c r="D1536" s="1533"/>
      <c r="E1536" s="1533"/>
      <c r="F1536" s="1533"/>
    </row>
    <row r="1537" spans="1:6" ht="12.75" customHeight="1">
      <c r="A1537" s="850"/>
      <c r="B1537" s="1533" t="s">
        <v>797</v>
      </c>
      <c r="C1537" s="1533"/>
      <c r="D1537" s="1533"/>
      <c r="E1537" s="1533"/>
      <c r="F1537" s="1533"/>
    </row>
    <row r="1538" spans="1:6" ht="9" customHeight="1">
      <c r="A1538" s="850"/>
      <c r="B1538" s="1533"/>
      <c r="C1538" s="1533"/>
      <c r="D1538" s="1533"/>
      <c r="E1538" s="1533"/>
      <c r="F1538" s="1533"/>
    </row>
    <row r="1539" spans="1:6" ht="12.75" customHeight="1">
      <c r="A1539" s="850"/>
      <c r="B1539" s="1278" t="s">
        <v>798</v>
      </c>
      <c r="C1539" s="861"/>
      <c r="D1539" s="867"/>
      <c r="E1539" s="861"/>
      <c r="F1539" s="863"/>
    </row>
    <row r="1540" spans="1:6" ht="12.75" customHeight="1">
      <c r="A1540" s="850"/>
      <c r="B1540" s="1540" t="s">
        <v>799</v>
      </c>
      <c r="C1540" s="1540"/>
      <c r="D1540" s="1540"/>
      <c r="E1540" s="1540"/>
      <c r="F1540" s="1540"/>
    </row>
    <row r="1541" spans="1:6" ht="27.75" customHeight="1">
      <c r="A1541" s="850"/>
      <c r="B1541" s="1533" t="s">
        <v>800</v>
      </c>
      <c r="C1541" s="1533"/>
      <c r="D1541" s="1533"/>
      <c r="E1541" s="1533"/>
      <c r="F1541" s="1533"/>
    </row>
    <row r="1542" spans="1:6" ht="12.75" customHeight="1">
      <c r="A1542" s="850" t="s">
        <v>102</v>
      </c>
      <c r="B1542" s="1533" t="s">
        <v>801</v>
      </c>
      <c r="C1542" s="1533"/>
      <c r="D1542" s="1533"/>
      <c r="E1542" s="1533"/>
      <c r="F1542" s="1533"/>
    </row>
    <row r="1543" spans="1:6" ht="12.75" customHeight="1">
      <c r="A1543" s="850" t="s">
        <v>102</v>
      </c>
      <c r="B1543" s="1533" t="s">
        <v>802</v>
      </c>
      <c r="C1543" s="1533"/>
      <c r="D1543" s="1533"/>
      <c r="E1543" s="1533"/>
      <c r="F1543" s="1533"/>
    </row>
    <row r="1544" spans="1:6" ht="12.75" customHeight="1">
      <c r="A1544" s="850" t="s">
        <v>102</v>
      </c>
      <c r="B1544" s="1278" t="s">
        <v>803</v>
      </c>
      <c r="C1544" s="861"/>
      <c r="D1544" s="867"/>
      <c r="E1544" s="861"/>
      <c r="F1544" s="863"/>
    </row>
    <row r="1545" spans="1:6" ht="12.75" customHeight="1">
      <c r="A1545" s="850" t="s">
        <v>102</v>
      </c>
      <c r="B1545" s="1533" t="s">
        <v>804</v>
      </c>
      <c r="C1545" s="1533"/>
      <c r="D1545" s="1533"/>
      <c r="E1545" s="1533"/>
      <c r="F1545" s="1533"/>
    </row>
    <row r="1546" spans="1:6" ht="30" customHeight="1">
      <c r="A1546" s="850"/>
      <c r="B1546" s="1533" t="s">
        <v>805</v>
      </c>
      <c r="C1546" s="1533"/>
      <c r="D1546" s="1533"/>
      <c r="E1546" s="1533"/>
      <c r="F1546" s="1533"/>
    </row>
    <row r="1547" spans="1:6" ht="12.75" customHeight="1">
      <c r="A1547" s="850"/>
      <c r="B1547" s="1533" t="s">
        <v>806</v>
      </c>
      <c r="C1547" s="1533"/>
      <c r="D1547" s="1533"/>
      <c r="E1547" s="1533"/>
      <c r="F1547" s="1533"/>
    </row>
    <row r="1548" spans="1:6" ht="12.75" customHeight="1">
      <c r="A1548" s="850"/>
      <c r="B1548" s="1533" t="s">
        <v>807</v>
      </c>
      <c r="C1548" s="1533"/>
      <c r="D1548" s="1533"/>
      <c r="E1548" s="1533"/>
      <c r="F1548" s="1533"/>
    </row>
    <row r="1549" spans="1:6" ht="12.75" customHeight="1">
      <c r="A1549" s="850"/>
      <c r="B1549" s="1533" t="s">
        <v>808</v>
      </c>
      <c r="C1549" s="1533"/>
      <c r="D1549" s="1533"/>
      <c r="E1549" s="1533"/>
      <c r="F1549" s="1533"/>
    </row>
    <row r="1550" spans="1:6" ht="12.75" customHeight="1">
      <c r="A1550" s="850" t="s">
        <v>102</v>
      </c>
      <c r="B1550" s="1533" t="s">
        <v>809</v>
      </c>
      <c r="C1550" s="1533"/>
      <c r="D1550" s="1533"/>
      <c r="E1550" s="1533"/>
      <c r="F1550" s="1533"/>
    </row>
    <row r="1551" spans="1:6" ht="12.75" customHeight="1">
      <c r="A1551" s="850" t="s">
        <v>102</v>
      </c>
      <c r="B1551" s="1533" t="s">
        <v>810</v>
      </c>
      <c r="C1551" s="1533"/>
      <c r="D1551" s="1533"/>
      <c r="E1551" s="1533"/>
      <c r="F1551" s="1533"/>
    </row>
    <row r="1552" spans="1:6" ht="12.75" customHeight="1">
      <c r="A1552" s="850"/>
      <c r="B1552" s="1533"/>
      <c r="C1552" s="1533"/>
      <c r="D1552" s="1533"/>
      <c r="E1552" s="1533"/>
      <c r="F1552" s="1533"/>
    </row>
    <row r="1553" spans="1:6" ht="12.75" customHeight="1">
      <c r="A1553" s="850"/>
      <c r="B1553" s="1533" t="s">
        <v>811</v>
      </c>
      <c r="C1553" s="1533"/>
      <c r="D1553" s="1533"/>
      <c r="E1553" s="1533"/>
      <c r="F1553" s="1533"/>
    </row>
    <row r="1554" spans="1:6" ht="12.75" customHeight="1">
      <c r="A1554" s="850"/>
      <c r="B1554" s="1533" t="s">
        <v>812</v>
      </c>
      <c r="C1554" s="1533"/>
      <c r="D1554" s="1533"/>
      <c r="E1554" s="1533"/>
      <c r="F1554" s="1533"/>
    </row>
    <row r="1555" spans="1:6" ht="33.75" customHeight="1">
      <c r="A1555" s="850"/>
      <c r="B1555" s="1533" t="s">
        <v>813</v>
      </c>
      <c r="C1555" s="1533"/>
      <c r="D1555" s="1533"/>
      <c r="E1555" s="1533"/>
      <c r="F1555" s="1533"/>
    </row>
    <row r="1556" spans="1:6" ht="30" customHeight="1">
      <c r="A1556" s="850"/>
      <c r="B1556" s="1533" t="s">
        <v>814</v>
      </c>
      <c r="C1556" s="1533"/>
      <c r="D1556" s="1533"/>
      <c r="E1556" s="1533"/>
      <c r="F1556" s="1533"/>
    </row>
    <row r="1557" spans="1:6" ht="54" customHeight="1">
      <c r="A1557" s="850"/>
      <c r="B1557" s="1533" t="s">
        <v>815</v>
      </c>
      <c r="C1557" s="1533"/>
      <c r="D1557" s="1533"/>
      <c r="E1557" s="1533"/>
      <c r="F1557" s="1533"/>
    </row>
    <row r="1558" spans="1:6" ht="12.75" customHeight="1">
      <c r="A1558" s="850"/>
      <c r="B1558" s="1533" t="s">
        <v>816</v>
      </c>
      <c r="C1558" s="1533"/>
      <c r="D1558" s="1533"/>
      <c r="E1558" s="1533"/>
      <c r="F1558" s="1533"/>
    </row>
    <row r="1559" spans="1:6" ht="12.75" customHeight="1">
      <c r="A1559" s="850"/>
      <c r="B1559" s="1278" t="s">
        <v>746</v>
      </c>
      <c r="C1559" s="861"/>
      <c r="D1559" s="867"/>
      <c r="E1559" s="861"/>
      <c r="F1559" s="863"/>
    </row>
    <row r="1560" spans="1:6" ht="12.75" customHeight="1">
      <c r="A1560" s="850" t="s">
        <v>102</v>
      </c>
      <c r="B1560" s="1533" t="s">
        <v>817</v>
      </c>
      <c r="C1560" s="1533"/>
      <c r="D1560" s="1533"/>
      <c r="E1560" s="1533"/>
      <c r="F1560" s="1533"/>
    </row>
    <row r="1561" spans="1:6" ht="30" customHeight="1">
      <c r="A1561" s="850" t="s">
        <v>102</v>
      </c>
      <c r="B1561" s="1533" t="s">
        <v>818</v>
      </c>
      <c r="C1561" s="1533"/>
      <c r="D1561" s="1533"/>
      <c r="E1561" s="1533"/>
      <c r="F1561" s="1533"/>
    </row>
    <row r="1562" spans="1:6" ht="12.75" customHeight="1">
      <c r="A1562" s="850" t="s">
        <v>102</v>
      </c>
      <c r="B1562" s="1533" t="s">
        <v>819</v>
      </c>
      <c r="C1562" s="1533"/>
      <c r="D1562" s="1533"/>
      <c r="E1562" s="1533"/>
      <c r="F1562" s="1533"/>
    </row>
    <row r="1563" spans="1:6" ht="28.5" customHeight="1">
      <c r="A1563" s="850" t="s">
        <v>102</v>
      </c>
      <c r="B1563" s="1533" t="s">
        <v>820</v>
      </c>
      <c r="C1563" s="1533"/>
      <c r="D1563" s="1533"/>
      <c r="E1563" s="1533"/>
      <c r="F1563" s="1533"/>
    </row>
    <row r="1564" spans="1:6" ht="12.75" customHeight="1">
      <c r="A1564" s="850" t="s">
        <v>102</v>
      </c>
      <c r="B1564" s="1533" t="s">
        <v>821</v>
      </c>
      <c r="C1564" s="1533"/>
      <c r="D1564" s="1533"/>
      <c r="E1564" s="1533"/>
      <c r="F1564" s="1533"/>
    </row>
    <row r="1565" spans="1:6" ht="12.75" customHeight="1">
      <c r="A1565" s="850" t="s">
        <v>102</v>
      </c>
      <c r="B1565" s="1533" t="s">
        <v>822</v>
      </c>
      <c r="C1565" s="1533"/>
      <c r="D1565" s="1533"/>
      <c r="E1565" s="1533"/>
      <c r="F1565" s="1533"/>
    </row>
    <row r="1566" spans="1:6" ht="12.75" customHeight="1">
      <c r="A1566" s="850" t="s">
        <v>102</v>
      </c>
      <c r="B1566" s="1533" t="s">
        <v>823</v>
      </c>
      <c r="C1566" s="1533"/>
      <c r="D1566" s="1533"/>
      <c r="E1566" s="1533"/>
      <c r="F1566" s="1533"/>
    </row>
    <row r="1567" spans="1:6" ht="12.75" customHeight="1">
      <c r="A1567" s="850" t="s">
        <v>102</v>
      </c>
      <c r="B1567" s="1533" t="s">
        <v>824</v>
      </c>
      <c r="C1567" s="1533"/>
      <c r="D1567" s="1533"/>
      <c r="E1567" s="1533"/>
      <c r="F1567" s="1533"/>
    </row>
    <row r="1568" spans="1:6" ht="12.75" customHeight="1">
      <c r="A1568" s="850"/>
      <c r="B1568" s="1533"/>
      <c r="C1568" s="1533"/>
      <c r="D1568" s="1533"/>
      <c r="E1568" s="1533"/>
      <c r="F1568" s="1533"/>
    </row>
    <row r="1569" spans="1:6" ht="12.75" customHeight="1">
      <c r="A1569" s="850"/>
      <c r="B1569" s="1285" t="s">
        <v>171</v>
      </c>
      <c r="E1569" s="845"/>
    </row>
    <row r="1570" spans="1:6" ht="12.75" customHeight="1">
      <c r="A1570" s="850"/>
      <c r="B1570" s="1276" t="s">
        <v>825</v>
      </c>
      <c r="E1570" s="845"/>
    </row>
    <row r="1571" spans="1:6" ht="12.75" customHeight="1">
      <c r="A1571" s="850"/>
      <c r="B1571" s="1276"/>
      <c r="E1571" s="845"/>
    </row>
    <row r="1572" spans="1:6" ht="12.75" customHeight="1">
      <c r="A1572" s="868"/>
      <c r="B1572" s="134" t="s">
        <v>826</v>
      </c>
      <c r="C1572" s="870"/>
      <c r="D1572" s="871"/>
      <c r="E1572" s="872"/>
      <c r="F1572" s="873"/>
    </row>
    <row r="1573" spans="1:6" ht="38.25">
      <c r="B1573" s="135" t="s">
        <v>827</v>
      </c>
      <c r="E1573" s="845"/>
    </row>
    <row r="1574" spans="1:6" ht="12.75" customHeight="1">
      <c r="A1574" s="850"/>
      <c r="B1574" s="1276"/>
      <c r="E1574" s="845"/>
      <c r="F1574" s="843">
        <f t="shared" ref="F1574:F1598" si="29">D1574*E1574</f>
        <v>0</v>
      </c>
    </row>
    <row r="1575" spans="1:6" ht="12.75" customHeight="1">
      <c r="A1575" s="850" t="s">
        <v>19</v>
      </c>
      <c r="B1575" s="1276" t="s">
        <v>828</v>
      </c>
      <c r="E1575" s="845"/>
      <c r="F1575" s="843">
        <f t="shared" si="29"/>
        <v>0</v>
      </c>
    </row>
    <row r="1576" spans="1:6" ht="12.75" customHeight="1">
      <c r="A1576" s="850"/>
      <c r="B1576" s="140" t="s">
        <v>829</v>
      </c>
      <c r="C1576" s="141" t="s">
        <v>223</v>
      </c>
      <c r="D1576" s="842">
        <v>3</v>
      </c>
      <c r="E1576" s="126"/>
      <c r="F1576" s="843">
        <f t="shared" si="29"/>
        <v>0</v>
      </c>
    </row>
    <row r="1577" spans="1:6" ht="12.75" customHeight="1">
      <c r="A1577" s="850"/>
      <c r="B1577" s="1303" t="s">
        <v>2776</v>
      </c>
      <c r="E1577" s="126"/>
      <c r="F1577" s="843">
        <f t="shared" si="29"/>
        <v>0</v>
      </c>
    </row>
    <row r="1578" spans="1:6" ht="12.75" customHeight="1">
      <c r="A1578" s="850" t="s">
        <v>32</v>
      </c>
      <c r="B1578" s="1276" t="s">
        <v>830</v>
      </c>
      <c r="E1578" s="126"/>
      <c r="F1578" s="843">
        <f t="shared" si="29"/>
        <v>0</v>
      </c>
    </row>
    <row r="1579" spans="1:6" ht="12.75" customHeight="1">
      <c r="A1579" s="850"/>
      <c r="B1579" s="140" t="s">
        <v>831</v>
      </c>
      <c r="E1579" s="126"/>
      <c r="F1579" s="843">
        <f t="shared" si="29"/>
        <v>0</v>
      </c>
    </row>
    <row r="1580" spans="1:6" ht="12.75" customHeight="1">
      <c r="A1580" s="850"/>
      <c r="B1580" s="140" t="s">
        <v>832</v>
      </c>
      <c r="C1580" s="141" t="s">
        <v>223</v>
      </c>
      <c r="D1580" s="842">
        <v>9</v>
      </c>
      <c r="E1580" s="126"/>
      <c r="F1580" s="843">
        <f t="shared" si="29"/>
        <v>0</v>
      </c>
    </row>
    <row r="1581" spans="1:6" ht="12.75" customHeight="1">
      <c r="A1581" s="850"/>
      <c r="B1581" s="1303" t="s">
        <v>2776</v>
      </c>
      <c r="E1581" s="126"/>
      <c r="F1581" s="843">
        <f t="shared" si="29"/>
        <v>0</v>
      </c>
    </row>
    <row r="1582" spans="1:6" ht="12.75" customHeight="1">
      <c r="A1582" s="850" t="s">
        <v>53</v>
      </c>
      <c r="B1582" s="1276" t="s">
        <v>833</v>
      </c>
      <c r="E1582" s="126"/>
      <c r="F1582" s="843">
        <f t="shared" si="29"/>
        <v>0</v>
      </c>
    </row>
    <row r="1583" spans="1:6" ht="12.75" customHeight="1">
      <c r="A1583" s="850"/>
      <c r="B1583" s="140" t="s">
        <v>834</v>
      </c>
      <c r="C1583" s="837"/>
      <c r="D1583" s="837"/>
      <c r="E1583" s="126"/>
      <c r="F1583" s="843">
        <f t="shared" si="29"/>
        <v>0</v>
      </c>
    </row>
    <row r="1584" spans="1:6" ht="12.75" customHeight="1">
      <c r="A1584" s="850"/>
      <c r="B1584" s="140" t="s">
        <v>835</v>
      </c>
      <c r="C1584" s="141" t="s">
        <v>223</v>
      </c>
      <c r="D1584" s="842">
        <v>4</v>
      </c>
      <c r="E1584" s="126"/>
      <c r="F1584" s="843">
        <f t="shared" si="29"/>
        <v>0</v>
      </c>
    </row>
    <row r="1585" spans="1:6" ht="12.75" customHeight="1">
      <c r="A1585" s="850"/>
      <c r="B1585" s="1303" t="s">
        <v>2776</v>
      </c>
      <c r="E1585" s="126"/>
      <c r="F1585" s="843">
        <f t="shared" si="29"/>
        <v>0</v>
      </c>
    </row>
    <row r="1586" spans="1:6" ht="12.75" customHeight="1">
      <c r="A1586" s="850" t="s">
        <v>219</v>
      </c>
      <c r="B1586" s="1276" t="s">
        <v>836</v>
      </c>
      <c r="E1586" s="126"/>
      <c r="F1586" s="843">
        <f t="shared" si="29"/>
        <v>0</v>
      </c>
    </row>
    <row r="1587" spans="1:6" ht="12.75" customHeight="1">
      <c r="A1587" s="850"/>
      <c r="B1587" s="140" t="s">
        <v>837</v>
      </c>
      <c r="C1587" s="837"/>
      <c r="D1587" s="837"/>
      <c r="E1587" s="126"/>
      <c r="F1587" s="843">
        <f t="shared" si="29"/>
        <v>0</v>
      </c>
    </row>
    <row r="1588" spans="1:6" ht="12.75" customHeight="1">
      <c r="A1588" s="850"/>
      <c r="B1588" s="140" t="s">
        <v>838</v>
      </c>
      <c r="C1588" s="141" t="s">
        <v>223</v>
      </c>
      <c r="D1588" s="842">
        <v>14</v>
      </c>
      <c r="E1588" s="126"/>
      <c r="F1588" s="843">
        <f t="shared" si="29"/>
        <v>0</v>
      </c>
    </row>
    <row r="1589" spans="1:6" ht="12.75" customHeight="1">
      <c r="A1589" s="850"/>
      <c r="B1589" s="1303" t="s">
        <v>2776</v>
      </c>
      <c r="E1589" s="126"/>
      <c r="F1589" s="843">
        <f t="shared" si="29"/>
        <v>0</v>
      </c>
    </row>
    <row r="1590" spans="1:6" ht="12.75" customHeight="1">
      <c r="A1590" s="850" t="s">
        <v>224</v>
      </c>
      <c r="B1590" s="1276" t="s">
        <v>839</v>
      </c>
      <c r="E1590" s="126"/>
      <c r="F1590" s="843">
        <f t="shared" si="29"/>
        <v>0</v>
      </c>
    </row>
    <row r="1591" spans="1:6">
      <c r="A1591" s="850"/>
      <c r="B1591" s="140" t="s">
        <v>840</v>
      </c>
      <c r="C1591" s="141" t="s">
        <v>223</v>
      </c>
      <c r="D1591" s="842">
        <v>4</v>
      </c>
      <c r="E1591" s="126"/>
      <c r="F1591" s="843">
        <f t="shared" si="29"/>
        <v>0</v>
      </c>
    </row>
    <row r="1592" spans="1:6" ht="24">
      <c r="A1592" s="850"/>
      <c r="B1592" s="1303" t="s">
        <v>2777</v>
      </c>
      <c r="C1592" s="141"/>
      <c r="E1592" s="126"/>
      <c r="F1592" s="843">
        <f t="shared" si="29"/>
        <v>0</v>
      </c>
    </row>
    <row r="1593" spans="1:6" ht="12.75" customHeight="1">
      <c r="A1593" s="850" t="s">
        <v>226</v>
      </c>
      <c r="B1593" s="1276" t="s">
        <v>841</v>
      </c>
      <c r="E1593" s="126"/>
      <c r="F1593" s="843">
        <f t="shared" si="29"/>
        <v>0</v>
      </c>
    </row>
    <row r="1594" spans="1:6" ht="12.75" customHeight="1">
      <c r="A1594" s="850"/>
      <c r="B1594" s="140" t="s">
        <v>831</v>
      </c>
      <c r="C1594" s="141" t="s">
        <v>223</v>
      </c>
      <c r="D1594" s="842">
        <v>2</v>
      </c>
      <c r="E1594" s="126"/>
      <c r="F1594" s="843">
        <f t="shared" si="29"/>
        <v>0</v>
      </c>
    </row>
    <row r="1595" spans="1:6" ht="12.75" customHeight="1">
      <c r="A1595" s="850"/>
      <c r="B1595" s="1303" t="s">
        <v>2776</v>
      </c>
      <c r="C1595" s="141"/>
      <c r="E1595" s="126"/>
      <c r="F1595" s="843">
        <f t="shared" si="29"/>
        <v>0</v>
      </c>
    </row>
    <row r="1596" spans="1:6" ht="12.75" customHeight="1">
      <c r="A1596" s="850" t="s">
        <v>229</v>
      </c>
      <c r="B1596" s="1276" t="s">
        <v>842</v>
      </c>
      <c r="E1596" s="126"/>
      <c r="F1596" s="843">
        <f t="shared" si="29"/>
        <v>0</v>
      </c>
    </row>
    <row r="1597" spans="1:6" ht="12.75" customHeight="1">
      <c r="A1597" s="850"/>
      <c r="B1597" s="140" t="s">
        <v>843</v>
      </c>
      <c r="C1597" s="837"/>
      <c r="D1597" s="837"/>
      <c r="E1597" s="126"/>
      <c r="F1597" s="843">
        <f t="shared" si="29"/>
        <v>0</v>
      </c>
    </row>
    <row r="1598" spans="1:6" ht="12.75" customHeight="1">
      <c r="A1598" s="850"/>
      <c r="B1598" s="140" t="s">
        <v>844</v>
      </c>
      <c r="C1598" s="141" t="s">
        <v>223</v>
      </c>
      <c r="D1598" s="842">
        <v>9</v>
      </c>
      <c r="E1598" s="126"/>
      <c r="F1598" s="843">
        <f t="shared" si="29"/>
        <v>0</v>
      </c>
    </row>
    <row r="1599" spans="1:6" ht="12.75" customHeight="1">
      <c r="A1599" s="850"/>
      <c r="B1599" s="1303" t="s">
        <v>2776</v>
      </c>
      <c r="E1599" s="842"/>
    </row>
    <row r="1600" spans="1:6" ht="12.75" customHeight="1">
      <c r="A1600" s="850"/>
      <c r="B1600" s="846" t="s">
        <v>172</v>
      </c>
      <c r="C1600" s="847"/>
      <c r="D1600" s="848"/>
      <c r="E1600" s="864"/>
      <c r="F1600" s="849">
        <f>SUM(F1575:F1598)</f>
        <v>0</v>
      </c>
    </row>
    <row r="1601" spans="1:6" ht="12.75" customHeight="1">
      <c r="A1601" s="1277"/>
      <c r="B1601" s="1276"/>
      <c r="C1601" s="1274"/>
      <c r="D1601" s="883"/>
      <c r="E1601" s="1274"/>
      <c r="F1601" s="866"/>
    </row>
    <row r="1602" spans="1:6" ht="12.75" customHeight="1">
      <c r="E1602" s="845"/>
    </row>
    <row r="1603" spans="1:6" ht="12.75" customHeight="1">
      <c r="A1603" s="840" t="s">
        <v>40</v>
      </c>
      <c r="B1603" s="1529" t="str">
        <f>B35</f>
        <v>BRAVARSKI RADOVI I ČELIČNE KONSTRUKCIJE</v>
      </c>
      <c r="C1603" s="1529"/>
      <c r="D1603" s="1529"/>
      <c r="E1603" s="1529"/>
      <c r="F1603" s="1529"/>
    </row>
    <row r="1604" spans="1:6" ht="12.75" customHeight="1">
      <c r="B1604" s="1276"/>
      <c r="C1604" s="1274"/>
      <c r="D1604" s="883"/>
      <c r="E1604" s="1274"/>
      <c r="F1604" s="866"/>
    </row>
    <row r="1605" spans="1:6" ht="79.5" customHeight="1">
      <c r="B1605" s="1533" t="s">
        <v>845</v>
      </c>
      <c r="C1605" s="1533"/>
      <c r="D1605" s="1533"/>
      <c r="E1605" s="1533"/>
      <c r="F1605" s="1533"/>
    </row>
    <row r="1606" spans="1:6" ht="27" customHeight="1">
      <c r="B1606" s="1533" t="s">
        <v>846</v>
      </c>
      <c r="C1606" s="1533"/>
      <c r="D1606" s="1533"/>
      <c r="E1606" s="1533"/>
      <c r="F1606" s="1533"/>
    </row>
    <row r="1607" spans="1:6" ht="12.75" customHeight="1">
      <c r="B1607" s="1541" t="s">
        <v>847</v>
      </c>
      <c r="C1607" s="1541"/>
      <c r="D1607" s="1541"/>
      <c r="E1607" s="1541"/>
      <c r="F1607" s="1541"/>
    </row>
    <row r="1608" spans="1:6" ht="12.75" customHeight="1">
      <c r="B1608" s="1533" t="s">
        <v>848</v>
      </c>
      <c r="C1608" s="1533"/>
      <c r="D1608" s="1533"/>
      <c r="E1608" s="1533"/>
      <c r="F1608" s="1533"/>
    </row>
    <row r="1609" spans="1:6" ht="12.75" customHeight="1">
      <c r="B1609" s="1533" t="s">
        <v>849</v>
      </c>
      <c r="C1609" s="1533"/>
      <c r="D1609" s="1533"/>
      <c r="E1609" s="1533"/>
      <c r="F1609" s="1533"/>
    </row>
    <row r="1610" spans="1:6" ht="12.75" customHeight="1">
      <c r="A1610" s="837"/>
      <c r="B1610" s="1278" t="s">
        <v>850</v>
      </c>
      <c r="C1610" s="861"/>
      <c r="D1610" s="862"/>
      <c r="E1610" s="861"/>
      <c r="F1610" s="863"/>
    </row>
    <row r="1611" spans="1:6" ht="12.75" customHeight="1">
      <c r="A1611" s="837"/>
      <c r="B1611" s="1533" t="s">
        <v>851</v>
      </c>
      <c r="C1611" s="1533"/>
      <c r="D1611" s="1533"/>
      <c r="E1611" s="1533"/>
      <c r="F1611" s="1533"/>
    </row>
    <row r="1612" spans="1:6" ht="12.75" customHeight="1">
      <c r="A1612" s="837"/>
      <c r="B1612" s="1533" t="s">
        <v>852</v>
      </c>
      <c r="C1612" s="1533"/>
      <c r="D1612" s="1533"/>
      <c r="E1612" s="1533"/>
      <c r="F1612" s="1533"/>
    </row>
    <row r="1613" spans="1:6" ht="12.75" customHeight="1">
      <c r="A1613" s="837"/>
      <c r="B1613" s="1533" t="s">
        <v>853</v>
      </c>
      <c r="C1613" s="1533"/>
      <c r="D1613" s="1533"/>
      <c r="E1613" s="1533"/>
      <c r="F1613" s="1533"/>
    </row>
    <row r="1614" spans="1:6" ht="12.75" customHeight="1">
      <c r="A1614" s="837"/>
      <c r="B1614" s="1533" t="s">
        <v>854</v>
      </c>
      <c r="C1614" s="1533"/>
      <c r="D1614" s="1533"/>
      <c r="E1614" s="1533"/>
      <c r="F1614" s="1533"/>
    </row>
    <row r="1615" spans="1:6" ht="12.75" customHeight="1">
      <c r="A1615" s="837"/>
      <c r="B1615" s="1533" t="s">
        <v>855</v>
      </c>
      <c r="C1615" s="1533"/>
      <c r="D1615" s="1533"/>
      <c r="E1615" s="1533"/>
      <c r="F1615" s="1533"/>
    </row>
    <row r="1616" spans="1:6" ht="12.75" customHeight="1">
      <c r="A1616" s="837"/>
      <c r="B1616" s="1533" t="s">
        <v>856</v>
      </c>
      <c r="C1616" s="1533"/>
      <c r="D1616" s="1533"/>
      <c r="E1616" s="1533"/>
      <c r="F1616" s="1533"/>
    </row>
    <row r="1617" spans="1:6" ht="12.75" customHeight="1">
      <c r="A1617" s="837"/>
      <c r="B1617" s="1533" t="s">
        <v>857</v>
      </c>
      <c r="C1617" s="1533"/>
      <c r="D1617" s="1533"/>
      <c r="E1617" s="1533"/>
      <c r="F1617" s="1533"/>
    </row>
    <row r="1618" spans="1:6" ht="12.75" customHeight="1">
      <c r="A1618" s="837"/>
      <c r="B1618" s="1533" t="s">
        <v>858</v>
      </c>
      <c r="C1618" s="1533"/>
      <c r="D1618" s="1533"/>
      <c r="E1618" s="1533"/>
      <c r="F1618" s="1533"/>
    </row>
    <row r="1619" spans="1:6" ht="12.75" customHeight="1">
      <c r="A1619" s="837"/>
      <c r="B1619" s="1533" t="s">
        <v>859</v>
      </c>
      <c r="C1619" s="1533"/>
      <c r="D1619" s="1533"/>
      <c r="E1619" s="1533"/>
      <c r="F1619" s="1533"/>
    </row>
    <row r="1620" spans="1:6" ht="12.75" customHeight="1">
      <c r="A1620" s="837"/>
      <c r="B1620" s="1533" t="s">
        <v>860</v>
      </c>
      <c r="C1620" s="1533"/>
      <c r="D1620" s="1533"/>
      <c r="E1620" s="1533"/>
      <c r="F1620" s="1533"/>
    </row>
    <row r="1621" spans="1:6" ht="12.75" customHeight="1">
      <c r="A1621" s="837"/>
      <c r="B1621" s="1533" t="s">
        <v>861</v>
      </c>
      <c r="C1621" s="1533"/>
      <c r="D1621" s="1533"/>
      <c r="E1621" s="1533"/>
      <c r="F1621" s="1533"/>
    </row>
    <row r="1622" spans="1:6" ht="12.75" customHeight="1">
      <c r="A1622" s="837"/>
      <c r="B1622" s="1533" t="s">
        <v>862</v>
      </c>
      <c r="C1622" s="1533"/>
      <c r="D1622" s="1533"/>
      <c r="E1622" s="1533"/>
      <c r="F1622" s="1533"/>
    </row>
    <row r="1623" spans="1:6" ht="12.75" customHeight="1">
      <c r="A1623" s="837"/>
      <c r="B1623" s="1533" t="s">
        <v>863</v>
      </c>
      <c r="C1623" s="1533"/>
      <c r="D1623" s="1533"/>
      <c r="E1623" s="1533"/>
      <c r="F1623" s="1533"/>
    </row>
    <row r="1624" spans="1:6" ht="12.75" customHeight="1">
      <c r="A1624" s="837"/>
      <c r="B1624" s="1533" t="s">
        <v>864</v>
      </c>
      <c r="C1624" s="1533"/>
      <c r="D1624" s="1533"/>
      <c r="E1624" s="1533"/>
      <c r="F1624" s="1533"/>
    </row>
    <row r="1625" spans="1:6" ht="12.75" customHeight="1">
      <c r="A1625" s="837"/>
      <c r="B1625" s="1533" t="s">
        <v>865</v>
      </c>
      <c r="C1625" s="1533"/>
      <c r="D1625" s="1533"/>
      <c r="E1625" s="1533"/>
      <c r="F1625" s="1533"/>
    </row>
    <row r="1626" spans="1:6" ht="12.75" customHeight="1">
      <c r="B1626" s="1533" t="s">
        <v>866</v>
      </c>
      <c r="C1626" s="1533"/>
      <c r="D1626" s="1533"/>
      <c r="E1626" s="1533"/>
      <c r="F1626" s="1533"/>
    </row>
    <row r="1627" spans="1:6" ht="27" customHeight="1">
      <c r="B1627" s="1533" t="s">
        <v>867</v>
      </c>
      <c r="C1627" s="1533"/>
      <c r="D1627" s="1533"/>
      <c r="E1627" s="1533"/>
      <c r="F1627" s="1533"/>
    </row>
    <row r="1628" spans="1:6" ht="25.5" customHeight="1">
      <c r="B1628" s="1533" t="s">
        <v>868</v>
      </c>
      <c r="C1628" s="1533"/>
      <c r="D1628" s="1533"/>
      <c r="E1628" s="1533"/>
      <c r="F1628" s="1533"/>
    </row>
    <row r="1629" spans="1:6" ht="12.75" customHeight="1">
      <c r="B1629" s="1533" t="s">
        <v>869</v>
      </c>
      <c r="C1629" s="1533"/>
      <c r="D1629" s="1533"/>
      <c r="E1629" s="1533"/>
      <c r="F1629" s="1533"/>
    </row>
    <row r="1630" spans="1:6" ht="12.75" customHeight="1">
      <c r="B1630" s="1533" t="s">
        <v>870</v>
      </c>
      <c r="C1630" s="1533"/>
      <c r="D1630" s="1533"/>
      <c r="E1630" s="1533"/>
      <c r="F1630" s="1533"/>
    </row>
    <row r="1631" spans="1:6" ht="12.75" customHeight="1">
      <c r="B1631" s="1533" t="s">
        <v>782</v>
      </c>
      <c r="C1631" s="1533"/>
      <c r="D1631" s="1533"/>
      <c r="E1631" s="1533"/>
      <c r="F1631" s="1533"/>
    </row>
    <row r="1632" spans="1:6" ht="12.75" customHeight="1">
      <c r="B1632" s="1533" t="s">
        <v>783</v>
      </c>
      <c r="C1632" s="1533"/>
      <c r="D1632" s="1533"/>
      <c r="E1632" s="1533"/>
      <c r="F1632" s="1533"/>
    </row>
    <row r="1633" spans="1:6" ht="12.75" customHeight="1">
      <c r="B1633" s="1533" t="s">
        <v>784</v>
      </c>
      <c r="C1633" s="1533"/>
      <c r="D1633" s="1533"/>
      <c r="E1633" s="1533"/>
      <c r="F1633" s="1533"/>
    </row>
    <row r="1634" spans="1:6" ht="39.75" customHeight="1">
      <c r="B1634" s="1533" t="s">
        <v>871</v>
      </c>
      <c r="C1634" s="1533"/>
      <c r="D1634" s="1533"/>
      <c r="E1634" s="1533"/>
      <c r="F1634" s="1533"/>
    </row>
    <row r="1635" spans="1:6" ht="12.75" customHeight="1">
      <c r="B1635" s="1533" t="s">
        <v>872</v>
      </c>
      <c r="C1635" s="1533"/>
      <c r="D1635" s="1533"/>
      <c r="E1635" s="1533"/>
      <c r="F1635" s="1533"/>
    </row>
    <row r="1636" spans="1:6" ht="12.75" customHeight="1">
      <c r="B1636" s="1533" t="s">
        <v>873</v>
      </c>
      <c r="C1636" s="1533"/>
      <c r="D1636" s="1533"/>
      <c r="E1636" s="1533"/>
      <c r="F1636" s="1533"/>
    </row>
    <row r="1637" spans="1:6" ht="12.75" customHeight="1">
      <c r="B1637" s="1533" t="s">
        <v>874</v>
      </c>
      <c r="C1637" s="1533"/>
      <c r="D1637" s="1533"/>
      <c r="E1637" s="1533"/>
      <c r="F1637" s="1533"/>
    </row>
    <row r="1638" spans="1:6" ht="26.25" customHeight="1">
      <c r="B1638" s="1533" t="s">
        <v>875</v>
      </c>
      <c r="C1638" s="1533"/>
      <c r="D1638" s="1533"/>
      <c r="E1638" s="1533"/>
      <c r="F1638" s="1533"/>
    </row>
    <row r="1639" spans="1:6" ht="26.25" customHeight="1">
      <c r="B1639" s="1533" t="s">
        <v>876</v>
      </c>
      <c r="C1639" s="1533"/>
      <c r="D1639" s="1533"/>
      <c r="E1639" s="1533"/>
      <c r="F1639" s="1533"/>
    </row>
    <row r="1640" spans="1:6" ht="27" customHeight="1">
      <c r="B1640" s="1533" t="s">
        <v>877</v>
      </c>
      <c r="C1640" s="1533"/>
      <c r="D1640" s="1533"/>
      <c r="E1640" s="1533"/>
      <c r="F1640" s="1533"/>
    </row>
    <row r="1641" spans="1:6" ht="27.75" customHeight="1">
      <c r="A1641" s="890"/>
      <c r="B1641" s="1542" t="s">
        <v>878</v>
      </c>
      <c r="C1641" s="1542"/>
      <c r="D1641" s="1542"/>
      <c r="E1641" s="1542"/>
      <c r="F1641" s="1542"/>
    </row>
    <row r="1642" spans="1:6" ht="26.25" customHeight="1">
      <c r="A1642" s="837"/>
      <c r="B1642" s="1533" t="s">
        <v>879</v>
      </c>
      <c r="C1642" s="1533"/>
      <c r="D1642" s="1533"/>
      <c r="E1642" s="1533"/>
      <c r="F1642" s="1533"/>
    </row>
    <row r="1643" spans="1:6" ht="12.75" customHeight="1">
      <c r="A1643" s="837"/>
      <c r="B1643" s="1533" t="s">
        <v>880</v>
      </c>
      <c r="C1643" s="1533"/>
      <c r="D1643" s="1533"/>
      <c r="E1643" s="1533"/>
      <c r="F1643" s="1533"/>
    </row>
    <row r="1644" spans="1:6" ht="12.75" customHeight="1">
      <c r="A1644" s="837"/>
      <c r="B1644" s="1533" t="s">
        <v>881</v>
      </c>
      <c r="C1644" s="1533"/>
      <c r="D1644" s="1533"/>
      <c r="E1644" s="1533"/>
      <c r="F1644" s="1533"/>
    </row>
    <row r="1645" spans="1:6" ht="27.75" customHeight="1">
      <c r="A1645" s="837"/>
      <c r="B1645" s="1541" t="s">
        <v>882</v>
      </c>
      <c r="C1645" s="1541"/>
      <c r="D1645" s="1541"/>
      <c r="E1645" s="1541"/>
      <c r="F1645" s="1541"/>
    </row>
    <row r="1646" spans="1:6" ht="26.25" customHeight="1">
      <c r="A1646" s="837"/>
      <c r="B1646" s="1533" t="s">
        <v>883</v>
      </c>
      <c r="C1646" s="1533"/>
      <c r="D1646" s="1533"/>
      <c r="E1646" s="1533"/>
      <c r="F1646" s="1533"/>
    </row>
    <row r="1647" spans="1:6" ht="41.25" customHeight="1">
      <c r="A1647" s="837"/>
      <c r="B1647" s="1533" t="s">
        <v>884</v>
      </c>
      <c r="C1647" s="1533"/>
      <c r="D1647" s="1533"/>
      <c r="E1647" s="1533"/>
      <c r="F1647" s="1533"/>
    </row>
    <row r="1648" spans="1:6" ht="26.25" customHeight="1">
      <c r="A1648" s="837"/>
      <c r="B1648" s="1533" t="s">
        <v>885</v>
      </c>
      <c r="C1648" s="1533"/>
      <c r="D1648" s="1533"/>
      <c r="E1648" s="1533"/>
      <c r="F1648" s="1533"/>
    </row>
    <row r="1649" spans="1:6" ht="40.5" customHeight="1">
      <c r="A1649" s="837"/>
      <c r="B1649" s="1533" t="s">
        <v>886</v>
      </c>
      <c r="C1649" s="1533"/>
      <c r="D1649" s="1533"/>
      <c r="E1649" s="1533"/>
      <c r="F1649" s="1533"/>
    </row>
    <row r="1650" spans="1:6" ht="40.5" customHeight="1">
      <c r="A1650" s="837"/>
      <c r="B1650" s="1533" t="s">
        <v>887</v>
      </c>
      <c r="C1650" s="1533"/>
      <c r="D1650" s="1533"/>
      <c r="E1650" s="1533"/>
      <c r="F1650" s="1533"/>
    </row>
    <row r="1651" spans="1:6" ht="12.75" customHeight="1">
      <c r="A1651" s="837"/>
      <c r="B1651" s="1533" t="s">
        <v>888</v>
      </c>
      <c r="C1651" s="1533"/>
      <c r="D1651" s="1533"/>
      <c r="E1651" s="1533"/>
      <c r="F1651" s="1533"/>
    </row>
    <row r="1652" spans="1:6" ht="66" customHeight="1">
      <c r="A1652" s="837"/>
      <c r="B1652" s="1533" t="s">
        <v>889</v>
      </c>
      <c r="C1652" s="1533"/>
      <c r="D1652" s="1533"/>
      <c r="E1652" s="1533"/>
      <c r="F1652" s="1533"/>
    </row>
    <row r="1653" spans="1:6" ht="27.75" customHeight="1">
      <c r="A1653" s="837"/>
      <c r="B1653" s="1533" t="s">
        <v>890</v>
      </c>
      <c r="C1653" s="1533"/>
      <c r="D1653" s="1533"/>
      <c r="E1653" s="1533"/>
      <c r="F1653" s="1533"/>
    </row>
    <row r="1654" spans="1:6" ht="27.75" customHeight="1">
      <c r="A1654" s="837"/>
      <c r="B1654" s="1533" t="s">
        <v>891</v>
      </c>
      <c r="C1654" s="1533"/>
      <c r="D1654" s="1533"/>
      <c r="E1654" s="1533"/>
      <c r="F1654" s="1533"/>
    </row>
    <row r="1655" spans="1:6">
      <c r="A1655" s="837"/>
      <c r="B1655" s="1533"/>
      <c r="C1655" s="1533"/>
      <c r="D1655" s="1533"/>
      <c r="E1655" s="1533"/>
      <c r="F1655" s="1533"/>
    </row>
    <row r="1656" spans="1:6">
      <c r="A1656" s="837"/>
      <c r="B1656" s="1278" t="s">
        <v>798</v>
      </c>
      <c r="C1656" s="861"/>
      <c r="D1656" s="862"/>
      <c r="E1656" s="861"/>
      <c r="F1656" s="863"/>
    </row>
    <row r="1657" spans="1:6" ht="12.75" customHeight="1">
      <c r="A1657" s="837"/>
      <c r="B1657" s="1533" t="s">
        <v>799</v>
      </c>
      <c r="C1657" s="1533"/>
      <c r="D1657" s="1533"/>
      <c r="E1657" s="1533"/>
      <c r="F1657" s="1533"/>
    </row>
    <row r="1658" spans="1:6" ht="25.5" customHeight="1">
      <c r="B1658" s="1533" t="s">
        <v>892</v>
      </c>
      <c r="C1658" s="1533"/>
      <c r="D1658" s="1533"/>
      <c r="E1658" s="1533"/>
      <c r="F1658" s="1533"/>
    </row>
    <row r="1659" spans="1:6" ht="12.75" customHeight="1">
      <c r="A1659" s="844" t="s">
        <v>102</v>
      </c>
      <c r="B1659" s="1533" t="s">
        <v>801</v>
      </c>
      <c r="C1659" s="1533"/>
      <c r="D1659" s="1533"/>
      <c r="E1659" s="1533"/>
      <c r="F1659" s="1533"/>
    </row>
    <row r="1660" spans="1:6" ht="12.75" customHeight="1">
      <c r="A1660" s="844" t="s">
        <v>102</v>
      </c>
      <c r="B1660" s="1533" t="s">
        <v>802</v>
      </c>
      <c r="C1660" s="1533"/>
      <c r="D1660" s="1533"/>
      <c r="E1660" s="1533"/>
      <c r="F1660" s="1533"/>
    </row>
    <row r="1661" spans="1:6" ht="12.75" customHeight="1">
      <c r="A1661" s="844" t="s">
        <v>102</v>
      </c>
      <c r="B1661" s="1533" t="s">
        <v>803</v>
      </c>
      <c r="C1661" s="1533"/>
      <c r="D1661" s="1533"/>
      <c r="E1661" s="1533"/>
      <c r="F1661" s="1533"/>
    </row>
    <row r="1662" spans="1:6" ht="12.75" customHeight="1">
      <c r="A1662" s="844" t="s">
        <v>102</v>
      </c>
      <c r="B1662" s="1533" t="s">
        <v>804</v>
      </c>
      <c r="C1662" s="1533"/>
      <c r="D1662" s="1533"/>
      <c r="E1662" s="1533"/>
      <c r="F1662" s="1533"/>
    </row>
    <row r="1663" spans="1:6" ht="40.5" customHeight="1">
      <c r="B1663" s="1533" t="s">
        <v>893</v>
      </c>
      <c r="C1663" s="1533"/>
      <c r="D1663" s="1533"/>
      <c r="E1663" s="1533"/>
      <c r="F1663" s="1533"/>
    </row>
    <row r="1664" spans="1:6" ht="26.25" customHeight="1">
      <c r="B1664" s="1533" t="s">
        <v>805</v>
      </c>
      <c r="C1664" s="1533"/>
      <c r="D1664" s="1533"/>
      <c r="E1664" s="1533"/>
      <c r="F1664" s="1533"/>
    </row>
    <row r="1665" spans="1:6" ht="12.75" customHeight="1">
      <c r="B1665" s="1533" t="s">
        <v>806</v>
      </c>
      <c r="C1665" s="1533"/>
      <c r="D1665" s="1533"/>
      <c r="E1665" s="1533"/>
      <c r="F1665" s="1533"/>
    </row>
    <row r="1666" spans="1:6" ht="12.75" customHeight="1">
      <c r="B1666" s="1533" t="s">
        <v>807</v>
      </c>
      <c r="C1666" s="1533"/>
      <c r="D1666" s="1533"/>
      <c r="E1666" s="1533"/>
      <c r="F1666" s="1533"/>
    </row>
    <row r="1667" spans="1:6" ht="27" customHeight="1">
      <c r="B1667" s="1533" t="s">
        <v>79</v>
      </c>
      <c r="C1667" s="1533"/>
      <c r="D1667" s="1533"/>
      <c r="E1667" s="1533"/>
      <c r="F1667" s="1533"/>
    </row>
    <row r="1668" spans="1:6" ht="12.75" customHeight="1">
      <c r="B1668" s="1533" t="s">
        <v>808</v>
      </c>
      <c r="C1668" s="1533"/>
      <c r="D1668" s="1533"/>
      <c r="E1668" s="1533"/>
      <c r="F1668" s="1533"/>
    </row>
    <row r="1669" spans="1:6" ht="12.75" customHeight="1">
      <c r="A1669" s="844" t="s">
        <v>201</v>
      </c>
      <c r="B1669" s="1533" t="s">
        <v>894</v>
      </c>
      <c r="C1669" s="1533"/>
      <c r="D1669" s="1533"/>
      <c r="E1669" s="1533"/>
      <c r="F1669" s="1533"/>
    </row>
    <row r="1670" spans="1:6" ht="12.75" customHeight="1">
      <c r="A1670" s="844" t="s">
        <v>201</v>
      </c>
      <c r="B1670" s="1533" t="s">
        <v>895</v>
      </c>
      <c r="C1670" s="1533"/>
      <c r="D1670" s="1533"/>
      <c r="E1670" s="1533"/>
      <c r="F1670" s="1533"/>
    </row>
    <row r="1671" spans="1:6">
      <c r="A1671" s="844" t="s">
        <v>102</v>
      </c>
      <c r="B1671" s="1533" t="s">
        <v>809</v>
      </c>
      <c r="C1671" s="1533"/>
      <c r="D1671" s="1533"/>
      <c r="E1671" s="1533"/>
      <c r="F1671" s="1533"/>
    </row>
    <row r="1672" spans="1:6">
      <c r="A1672" s="844" t="s">
        <v>102</v>
      </c>
      <c r="B1672" s="1533" t="s">
        <v>810</v>
      </c>
      <c r="C1672" s="1533"/>
      <c r="D1672" s="1533"/>
      <c r="E1672" s="1533"/>
      <c r="F1672" s="1533"/>
    </row>
    <row r="1673" spans="1:6">
      <c r="A1673" s="844" t="s">
        <v>102</v>
      </c>
      <c r="B1673" s="1533" t="s">
        <v>896</v>
      </c>
      <c r="C1673" s="1533"/>
      <c r="D1673" s="1533"/>
      <c r="E1673" s="1533"/>
      <c r="F1673" s="1533"/>
    </row>
    <row r="1674" spans="1:6">
      <c r="A1674" s="844" t="s">
        <v>102</v>
      </c>
      <c r="B1674" s="1533" t="s">
        <v>897</v>
      </c>
      <c r="C1674" s="1533"/>
      <c r="D1674" s="1533"/>
      <c r="E1674" s="1533"/>
      <c r="F1674" s="1533"/>
    </row>
    <row r="1675" spans="1:6">
      <c r="A1675" s="844" t="s">
        <v>201</v>
      </c>
      <c r="B1675" s="1533" t="s">
        <v>129</v>
      </c>
      <c r="C1675" s="1533"/>
      <c r="D1675" s="1533"/>
      <c r="E1675" s="1533"/>
      <c r="F1675" s="1533"/>
    </row>
    <row r="1676" spans="1:6">
      <c r="A1676" s="844" t="s">
        <v>201</v>
      </c>
      <c r="B1676" s="1533" t="s">
        <v>138</v>
      </c>
      <c r="C1676" s="1533"/>
      <c r="D1676" s="1533"/>
      <c r="E1676" s="1533"/>
      <c r="F1676" s="1533"/>
    </row>
    <row r="1677" spans="1:6">
      <c r="A1677" s="844" t="s">
        <v>201</v>
      </c>
      <c r="B1677" s="1533" t="s">
        <v>898</v>
      </c>
      <c r="C1677" s="1533"/>
      <c r="D1677" s="1533"/>
      <c r="E1677" s="1533"/>
      <c r="F1677" s="1533"/>
    </row>
    <row r="1678" spans="1:6" ht="28.5" customHeight="1">
      <c r="B1678" s="1533" t="s">
        <v>899</v>
      </c>
      <c r="C1678" s="1533"/>
      <c r="D1678" s="1533"/>
      <c r="E1678" s="1533"/>
      <c r="F1678" s="1533"/>
    </row>
    <row r="1679" spans="1:6" ht="12.75" customHeight="1">
      <c r="B1679" s="1533"/>
      <c r="C1679" s="1533"/>
      <c r="D1679" s="1533"/>
      <c r="E1679" s="1533"/>
      <c r="F1679" s="1533"/>
    </row>
    <row r="1680" spans="1:6" ht="12.75" customHeight="1">
      <c r="A1680" s="850"/>
      <c r="B1680" s="1278" t="s">
        <v>798</v>
      </c>
      <c r="C1680" s="861"/>
      <c r="D1680" s="867"/>
      <c r="E1680" s="861"/>
      <c r="F1680" s="863"/>
    </row>
    <row r="1681" spans="1:6" ht="12.75" customHeight="1">
      <c r="A1681" s="850"/>
      <c r="B1681" s="1540" t="s">
        <v>799</v>
      </c>
      <c r="C1681" s="1540"/>
      <c r="D1681" s="1540"/>
      <c r="E1681" s="1540"/>
      <c r="F1681" s="1540"/>
    </row>
    <row r="1682" spans="1:6" ht="41.25" customHeight="1">
      <c r="A1682" s="850"/>
      <c r="B1682" s="1533" t="s">
        <v>900</v>
      </c>
      <c r="C1682" s="1533"/>
      <c r="D1682" s="1533"/>
      <c r="E1682" s="1533"/>
      <c r="F1682" s="1533"/>
    </row>
    <row r="1683" spans="1:6" ht="12.75" customHeight="1">
      <c r="B1683" s="1533"/>
      <c r="C1683" s="1533"/>
      <c r="D1683" s="1533"/>
      <c r="E1683" s="1533"/>
      <c r="F1683" s="1533"/>
    </row>
    <row r="1684" spans="1:6" ht="12.75" customHeight="1">
      <c r="B1684" s="1533" t="s">
        <v>811</v>
      </c>
      <c r="C1684" s="1533"/>
      <c r="D1684" s="1533"/>
      <c r="E1684" s="1533"/>
      <c r="F1684" s="1533"/>
    </row>
    <row r="1685" spans="1:6" ht="12.75" customHeight="1">
      <c r="B1685" s="1533" t="s">
        <v>812</v>
      </c>
      <c r="C1685" s="1533"/>
      <c r="D1685" s="1533"/>
      <c r="E1685" s="1533"/>
      <c r="F1685" s="1533"/>
    </row>
    <row r="1686" spans="1:6" ht="27.75" customHeight="1">
      <c r="B1686" s="1533" t="s">
        <v>813</v>
      </c>
      <c r="C1686" s="1533"/>
      <c r="D1686" s="1533"/>
      <c r="E1686" s="1533"/>
      <c r="F1686" s="1533"/>
    </row>
    <row r="1687" spans="1:6" ht="28.5" customHeight="1">
      <c r="B1687" s="1533" t="s">
        <v>814</v>
      </c>
      <c r="C1687" s="1533"/>
      <c r="D1687" s="1533"/>
      <c r="E1687" s="1533"/>
      <c r="F1687" s="1533"/>
    </row>
    <row r="1688" spans="1:6" ht="54.75" customHeight="1">
      <c r="B1688" s="1533" t="s">
        <v>815</v>
      </c>
      <c r="C1688" s="1533"/>
      <c r="D1688" s="1533"/>
      <c r="E1688" s="1533"/>
      <c r="F1688" s="1533"/>
    </row>
    <row r="1689" spans="1:6" ht="12.75" customHeight="1">
      <c r="B1689" s="1533" t="s">
        <v>816</v>
      </c>
      <c r="C1689" s="1533"/>
      <c r="D1689" s="1533"/>
      <c r="E1689" s="1533"/>
      <c r="F1689" s="1533"/>
    </row>
    <row r="1690" spans="1:6">
      <c r="B1690" s="1533" t="s">
        <v>746</v>
      </c>
      <c r="C1690" s="1533"/>
      <c r="D1690" s="1533"/>
      <c r="E1690" s="1533"/>
      <c r="F1690" s="1533"/>
    </row>
    <row r="1691" spans="1:6" ht="12.75" customHeight="1">
      <c r="A1691" s="844" t="s">
        <v>102</v>
      </c>
      <c r="B1691" s="1533" t="s">
        <v>817</v>
      </c>
      <c r="C1691" s="1533"/>
      <c r="D1691" s="1533"/>
      <c r="E1691" s="1533"/>
      <c r="F1691" s="1533"/>
    </row>
    <row r="1692" spans="1:6" ht="25.5" customHeight="1">
      <c r="A1692" s="844" t="s">
        <v>102</v>
      </c>
      <c r="B1692" s="1533" t="s">
        <v>818</v>
      </c>
      <c r="C1692" s="1533"/>
      <c r="D1692" s="1533"/>
      <c r="E1692" s="1533"/>
      <c r="F1692" s="1533"/>
    </row>
    <row r="1693" spans="1:6" ht="12.75" customHeight="1">
      <c r="A1693" s="844" t="s">
        <v>102</v>
      </c>
      <c r="B1693" s="1533" t="s">
        <v>819</v>
      </c>
      <c r="C1693" s="1533"/>
      <c r="D1693" s="1533"/>
      <c r="E1693" s="1533"/>
      <c r="F1693" s="1533"/>
    </row>
    <row r="1694" spans="1:6" ht="39" customHeight="1">
      <c r="A1694" s="844" t="s">
        <v>102</v>
      </c>
      <c r="B1694" s="1533" t="s">
        <v>820</v>
      </c>
      <c r="C1694" s="1533"/>
      <c r="D1694" s="1533"/>
      <c r="E1694" s="1533"/>
      <c r="F1694" s="1533"/>
    </row>
    <row r="1695" spans="1:6">
      <c r="A1695" s="844" t="s">
        <v>102</v>
      </c>
      <c r="B1695" s="1533" t="s">
        <v>821</v>
      </c>
      <c r="C1695" s="1533"/>
      <c r="D1695" s="1533"/>
      <c r="E1695" s="1533"/>
      <c r="F1695" s="1533"/>
    </row>
    <row r="1696" spans="1:6" ht="12.75" customHeight="1">
      <c r="A1696" s="844" t="s">
        <v>102</v>
      </c>
      <c r="B1696" s="1533" t="s">
        <v>901</v>
      </c>
      <c r="C1696" s="1533"/>
      <c r="D1696" s="1533"/>
      <c r="E1696" s="1533"/>
      <c r="F1696" s="1533"/>
    </row>
    <row r="1697" spans="1:6" ht="12.75" customHeight="1">
      <c r="A1697" s="844" t="s">
        <v>102</v>
      </c>
      <c r="B1697" s="1533" t="s">
        <v>823</v>
      </c>
      <c r="C1697" s="1533"/>
      <c r="D1697" s="1533"/>
      <c r="E1697" s="1533"/>
      <c r="F1697" s="1533"/>
    </row>
    <row r="1698" spans="1:6">
      <c r="A1698" s="844" t="s">
        <v>102</v>
      </c>
      <c r="B1698" s="1533" t="s">
        <v>824</v>
      </c>
      <c r="C1698" s="1533"/>
      <c r="D1698" s="1533"/>
      <c r="E1698" s="1533"/>
      <c r="F1698" s="1533"/>
    </row>
    <row r="1699" spans="1:6">
      <c r="E1699" s="845"/>
    </row>
    <row r="1700" spans="1:6">
      <c r="E1700" s="845"/>
    </row>
    <row r="1701" spans="1:6">
      <c r="B1701" s="1276" t="s">
        <v>902</v>
      </c>
      <c r="E1701" s="845"/>
    </row>
    <row r="1702" spans="1:6">
      <c r="A1702" s="868"/>
      <c r="B1702" s="134" t="s">
        <v>903</v>
      </c>
      <c r="C1702" s="870"/>
      <c r="D1702" s="871"/>
      <c r="E1702" s="872"/>
      <c r="F1702" s="873"/>
    </row>
    <row r="1703" spans="1:6">
      <c r="E1703" s="845"/>
    </row>
    <row r="1704" spans="1:6">
      <c r="B1704" s="1276" t="s">
        <v>904</v>
      </c>
      <c r="E1704" s="845"/>
    </row>
    <row r="1705" spans="1:6" ht="38.25">
      <c r="B1705" s="1276" t="s">
        <v>905</v>
      </c>
      <c r="E1705" s="845"/>
      <c r="F1705" s="843">
        <f t="shared" ref="F1705:F1770" si="30">D1705*E1705</f>
        <v>0</v>
      </c>
    </row>
    <row r="1706" spans="1:6">
      <c r="E1706" s="845"/>
      <c r="F1706" s="843">
        <f t="shared" si="30"/>
        <v>0</v>
      </c>
    </row>
    <row r="1707" spans="1:6">
      <c r="A1707" s="844" t="s">
        <v>19</v>
      </c>
      <c r="B1707" s="1278" t="s">
        <v>906</v>
      </c>
      <c r="C1707" s="841" t="s">
        <v>223</v>
      </c>
      <c r="D1707" s="842">
        <v>1</v>
      </c>
      <c r="E1707" s="126"/>
      <c r="F1707" s="843">
        <f t="shared" si="30"/>
        <v>0</v>
      </c>
    </row>
    <row r="1708" spans="1:6">
      <c r="E1708" s="126"/>
      <c r="F1708" s="843">
        <f t="shared" si="30"/>
        <v>0</v>
      </c>
    </row>
    <row r="1709" spans="1:6">
      <c r="A1709" s="844" t="s">
        <v>32</v>
      </c>
      <c r="B1709" s="1278" t="s">
        <v>907</v>
      </c>
      <c r="C1709" s="841" t="s">
        <v>223</v>
      </c>
      <c r="D1709" s="842">
        <v>1</v>
      </c>
      <c r="E1709" s="126"/>
      <c r="F1709" s="843">
        <f t="shared" si="30"/>
        <v>0</v>
      </c>
    </row>
    <row r="1710" spans="1:6">
      <c r="E1710" s="126"/>
      <c r="F1710" s="843">
        <f t="shared" si="30"/>
        <v>0</v>
      </c>
    </row>
    <row r="1711" spans="1:6">
      <c r="A1711" s="844" t="s">
        <v>53</v>
      </c>
      <c r="B1711" s="1278" t="s">
        <v>908</v>
      </c>
      <c r="C1711" s="841" t="s">
        <v>223</v>
      </c>
      <c r="D1711" s="842">
        <v>1</v>
      </c>
      <c r="E1711" s="126"/>
      <c r="F1711" s="843">
        <f t="shared" si="30"/>
        <v>0</v>
      </c>
    </row>
    <row r="1712" spans="1:6">
      <c r="E1712" s="126"/>
      <c r="F1712" s="843">
        <f t="shared" si="30"/>
        <v>0</v>
      </c>
    </row>
    <row r="1713" spans="1:6">
      <c r="A1713" s="844" t="s">
        <v>219</v>
      </c>
      <c r="B1713" s="1278" t="s">
        <v>909</v>
      </c>
      <c r="C1713" s="841" t="s">
        <v>223</v>
      </c>
      <c r="D1713" s="842">
        <v>1</v>
      </c>
      <c r="E1713" s="126"/>
      <c r="F1713" s="843">
        <f t="shared" si="30"/>
        <v>0</v>
      </c>
    </row>
    <row r="1714" spans="1:6">
      <c r="E1714" s="126"/>
      <c r="F1714" s="843">
        <f t="shared" si="30"/>
        <v>0</v>
      </c>
    </row>
    <row r="1715" spans="1:6">
      <c r="A1715" s="844" t="s">
        <v>224</v>
      </c>
      <c r="B1715" s="1278" t="s">
        <v>910</v>
      </c>
      <c r="C1715" s="841" t="s">
        <v>223</v>
      </c>
      <c r="D1715" s="842">
        <v>1</v>
      </c>
      <c r="E1715" s="126"/>
      <c r="F1715" s="843">
        <f t="shared" si="30"/>
        <v>0</v>
      </c>
    </row>
    <row r="1716" spans="1:6">
      <c r="E1716" s="126"/>
      <c r="F1716" s="843">
        <f t="shared" si="30"/>
        <v>0</v>
      </c>
    </row>
    <row r="1717" spans="1:6">
      <c r="A1717" s="844" t="s">
        <v>226</v>
      </c>
      <c r="B1717" s="1278" t="s">
        <v>911</v>
      </c>
      <c r="C1717" s="841" t="s">
        <v>223</v>
      </c>
      <c r="D1717" s="842">
        <v>1</v>
      </c>
      <c r="E1717" s="126"/>
      <c r="F1717" s="843">
        <f t="shared" si="30"/>
        <v>0</v>
      </c>
    </row>
    <row r="1718" spans="1:6">
      <c r="E1718" s="126"/>
      <c r="F1718" s="843">
        <f t="shared" si="30"/>
        <v>0</v>
      </c>
    </row>
    <row r="1719" spans="1:6">
      <c r="A1719" s="844" t="s">
        <v>229</v>
      </c>
      <c r="B1719" s="1278" t="s">
        <v>912</v>
      </c>
      <c r="C1719" s="841" t="s">
        <v>223</v>
      </c>
      <c r="D1719" s="842">
        <v>1</v>
      </c>
      <c r="E1719" s="126"/>
      <c r="F1719" s="843">
        <f t="shared" si="30"/>
        <v>0</v>
      </c>
    </row>
    <row r="1720" spans="1:6">
      <c r="E1720" s="126"/>
      <c r="F1720" s="843">
        <f t="shared" si="30"/>
        <v>0</v>
      </c>
    </row>
    <row r="1721" spans="1:6">
      <c r="A1721" s="844" t="s">
        <v>231</v>
      </c>
      <c r="B1721" s="1278" t="s">
        <v>913</v>
      </c>
      <c r="C1721" s="841" t="s">
        <v>223</v>
      </c>
      <c r="D1721" s="842">
        <v>1</v>
      </c>
      <c r="E1721" s="126"/>
      <c r="F1721" s="843">
        <f t="shared" si="30"/>
        <v>0</v>
      </c>
    </row>
    <row r="1722" spans="1:6">
      <c r="E1722" s="126"/>
      <c r="F1722" s="843">
        <f t="shared" si="30"/>
        <v>0</v>
      </c>
    </row>
    <row r="1723" spans="1:6">
      <c r="A1723" s="844" t="s">
        <v>234</v>
      </c>
      <c r="B1723" s="1278" t="s">
        <v>914</v>
      </c>
      <c r="C1723" s="841" t="s">
        <v>223</v>
      </c>
      <c r="D1723" s="842">
        <v>1</v>
      </c>
      <c r="E1723" s="126"/>
      <c r="F1723" s="843">
        <f t="shared" si="30"/>
        <v>0</v>
      </c>
    </row>
    <row r="1724" spans="1:6">
      <c r="B1724" s="923"/>
      <c r="E1724" s="126"/>
      <c r="F1724" s="843">
        <f t="shared" si="30"/>
        <v>0</v>
      </c>
    </row>
    <row r="1725" spans="1:6">
      <c r="A1725" s="844" t="s">
        <v>240</v>
      </c>
      <c r="B1725" s="923" t="s">
        <v>915</v>
      </c>
      <c r="C1725" s="841" t="s">
        <v>223</v>
      </c>
      <c r="D1725" s="842">
        <v>1</v>
      </c>
      <c r="E1725" s="126"/>
      <c r="F1725" s="843">
        <f t="shared" si="30"/>
        <v>0</v>
      </c>
    </row>
    <row r="1726" spans="1:6">
      <c r="B1726" s="923"/>
      <c r="E1726" s="126"/>
      <c r="F1726" s="843">
        <f t="shared" si="30"/>
        <v>0</v>
      </c>
    </row>
    <row r="1727" spans="1:6">
      <c r="A1727" s="844" t="s">
        <v>244</v>
      </c>
      <c r="B1727" s="923" t="s">
        <v>916</v>
      </c>
      <c r="C1727" s="841" t="s">
        <v>223</v>
      </c>
      <c r="D1727" s="842">
        <v>1</v>
      </c>
      <c r="E1727" s="126"/>
      <c r="F1727" s="843">
        <f t="shared" si="30"/>
        <v>0</v>
      </c>
    </row>
    <row r="1728" spans="1:6">
      <c r="B1728" s="923"/>
      <c r="E1728" s="126"/>
      <c r="F1728" s="843">
        <f t="shared" si="30"/>
        <v>0</v>
      </c>
    </row>
    <row r="1729" spans="1:6">
      <c r="A1729" s="844" t="s">
        <v>247</v>
      </c>
      <c r="B1729" s="923" t="s">
        <v>917</v>
      </c>
      <c r="C1729" s="841" t="s">
        <v>223</v>
      </c>
      <c r="D1729" s="842">
        <v>1</v>
      </c>
      <c r="E1729" s="126"/>
      <c r="F1729" s="843">
        <f t="shared" si="30"/>
        <v>0</v>
      </c>
    </row>
    <row r="1730" spans="1:6">
      <c r="B1730" s="923"/>
      <c r="E1730" s="126"/>
      <c r="F1730" s="843">
        <f t="shared" si="30"/>
        <v>0</v>
      </c>
    </row>
    <row r="1731" spans="1:6">
      <c r="A1731" s="844" t="s">
        <v>248</v>
      </c>
      <c r="B1731" s="923" t="s">
        <v>918</v>
      </c>
      <c r="C1731" s="841" t="s">
        <v>223</v>
      </c>
      <c r="D1731" s="842">
        <v>1</v>
      </c>
      <c r="E1731" s="126"/>
      <c r="F1731" s="843">
        <f t="shared" si="30"/>
        <v>0</v>
      </c>
    </row>
    <row r="1732" spans="1:6">
      <c r="B1732" s="923"/>
      <c r="E1732" s="126"/>
      <c r="F1732" s="843">
        <f t="shared" si="30"/>
        <v>0</v>
      </c>
    </row>
    <row r="1733" spans="1:6">
      <c r="A1733" s="844" t="s">
        <v>250</v>
      </c>
      <c r="B1733" s="923" t="s">
        <v>919</v>
      </c>
      <c r="C1733" s="841" t="s">
        <v>223</v>
      </c>
      <c r="D1733" s="842">
        <v>2</v>
      </c>
      <c r="E1733" s="126"/>
      <c r="F1733" s="843">
        <f t="shared" si="30"/>
        <v>0</v>
      </c>
    </row>
    <row r="1734" spans="1:6">
      <c r="B1734" s="923"/>
      <c r="E1734" s="126"/>
      <c r="F1734" s="843">
        <f t="shared" si="30"/>
        <v>0</v>
      </c>
    </row>
    <row r="1735" spans="1:6">
      <c r="A1735" s="844" t="s">
        <v>253</v>
      </c>
      <c r="B1735" s="923" t="s">
        <v>920</v>
      </c>
      <c r="C1735" s="841" t="s">
        <v>223</v>
      </c>
      <c r="D1735" s="842">
        <v>3</v>
      </c>
      <c r="E1735" s="126"/>
      <c r="F1735" s="843">
        <f t="shared" si="30"/>
        <v>0</v>
      </c>
    </row>
    <row r="1736" spans="1:6">
      <c r="B1736" s="923"/>
      <c r="E1736" s="126"/>
      <c r="F1736" s="843">
        <f t="shared" si="30"/>
        <v>0</v>
      </c>
    </row>
    <row r="1737" spans="1:6">
      <c r="A1737" s="844" t="s">
        <v>255</v>
      </c>
      <c r="B1737" s="923" t="s">
        <v>921</v>
      </c>
      <c r="C1737" s="841" t="s">
        <v>223</v>
      </c>
      <c r="D1737" s="842">
        <v>1</v>
      </c>
      <c r="E1737" s="126"/>
      <c r="F1737" s="843">
        <f t="shared" si="30"/>
        <v>0</v>
      </c>
    </row>
    <row r="1738" spans="1:6">
      <c r="B1738" s="923"/>
      <c r="E1738" s="126"/>
      <c r="F1738" s="843">
        <f t="shared" si="30"/>
        <v>0</v>
      </c>
    </row>
    <row r="1739" spans="1:6">
      <c r="A1739" s="844" t="s">
        <v>257</v>
      </c>
      <c r="B1739" s="923" t="s">
        <v>922</v>
      </c>
      <c r="C1739" s="841" t="s">
        <v>223</v>
      </c>
      <c r="D1739" s="842">
        <v>1</v>
      </c>
      <c r="E1739" s="126"/>
      <c r="F1739" s="843">
        <f t="shared" si="30"/>
        <v>0</v>
      </c>
    </row>
    <row r="1740" spans="1:6">
      <c r="B1740" s="923"/>
      <c r="E1740" s="126"/>
      <c r="F1740" s="843">
        <f t="shared" si="30"/>
        <v>0</v>
      </c>
    </row>
    <row r="1741" spans="1:6">
      <c r="A1741" s="844" t="s">
        <v>260</v>
      </c>
      <c r="B1741" s="923" t="s">
        <v>923</v>
      </c>
      <c r="C1741" s="841" t="s">
        <v>223</v>
      </c>
      <c r="D1741" s="842">
        <v>1</v>
      </c>
      <c r="E1741" s="126"/>
      <c r="F1741" s="843">
        <f t="shared" si="30"/>
        <v>0</v>
      </c>
    </row>
    <row r="1742" spans="1:6">
      <c r="B1742" s="923"/>
      <c r="E1742" s="126"/>
      <c r="F1742" s="843">
        <f t="shared" si="30"/>
        <v>0</v>
      </c>
    </row>
    <row r="1743" spans="1:6">
      <c r="A1743" s="844" t="s">
        <v>263</v>
      </c>
      <c r="B1743" s="923" t="s">
        <v>924</v>
      </c>
      <c r="C1743" s="841" t="s">
        <v>223</v>
      </c>
      <c r="D1743" s="842">
        <v>1</v>
      </c>
      <c r="E1743" s="126"/>
      <c r="F1743" s="843">
        <f t="shared" si="30"/>
        <v>0</v>
      </c>
    </row>
    <row r="1744" spans="1:6">
      <c r="B1744" s="923"/>
      <c r="E1744" s="845"/>
      <c r="F1744" s="843">
        <f t="shared" si="30"/>
        <v>0</v>
      </c>
    </row>
    <row r="1745" spans="1:6">
      <c r="A1745" s="844" t="s">
        <v>266</v>
      </c>
      <c r="B1745" s="923" t="s">
        <v>925</v>
      </c>
      <c r="C1745" s="841" t="s">
        <v>223</v>
      </c>
      <c r="D1745" s="842">
        <v>3</v>
      </c>
      <c r="E1745" s="126"/>
      <c r="F1745" s="843">
        <f t="shared" si="30"/>
        <v>0</v>
      </c>
    </row>
    <row r="1746" spans="1:6">
      <c r="B1746" s="923"/>
      <c r="E1746" s="126"/>
      <c r="F1746" s="843">
        <f t="shared" si="30"/>
        <v>0</v>
      </c>
    </row>
    <row r="1747" spans="1:6">
      <c r="A1747" s="844" t="s">
        <v>268</v>
      </c>
      <c r="B1747" s="923" t="s">
        <v>926</v>
      </c>
      <c r="C1747" s="841" t="s">
        <v>223</v>
      </c>
      <c r="D1747" s="842">
        <v>1</v>
      </c>
      <c r="E1747" s="126"/>
      <c r="F1747" s="843">
        <f t="shared" si="30"/>
        <v>0</v>
      </c>
    </row>
    <row r="1748" spans="1:6">
      <c r="B1748" s="923"/>
      <c r="E1748" s="126"/>
      <c r="F1748" s="843">
        <f t="shared" si="30"/>
        <v>0</v>
      </c>
    </row>
    <row r="1749" spans="1:6">
      <c r="A1749" s="844" t="s">
        <v>271</v>
      </c>
      <c r="B1749" s="923" t="s">
        <v>927</v>
      </c>
      <c r="C1749" s="841" t="s">
        <v>223</v>
      </c>
      <c r="D1749" s="842">
        <v>1</v>
      </c>
      <c r="E1749" s="126"/>
      <c r="F1749" s="843">
        <f t="shared" si="30"/>
        <v>0</v>
      </c>
    </row>
    <row r="1750" spans="1:6">
      <c r="B1750" s="923"/>
      <c r="E1750" s="126"/>
      <c r="F1750" s="843">
        <f t="shared" si="30"/>
        <v>0</v>
      </c>
    </row>
    <row r="1751" spans="1:6">
      <c r="A1751" s="844" t="s">
        <v>272</v>
      </c>
      <c r="B1751" s="923" t="s">
        <v>928</v>
      </c>
      <c r="C1751" s="841" t="s">
        <v>223</v>
      </c>
      <c r="D1751" s="842">
        <v>4</v>
      </c>
      <c r="E1751" s="126"/>
      <c r="F1751" s="843">
        <f t="shared" si="30"/>
        <v>0</v>
      </c>
    </row>
    <row r="1752" spans="1:6">
      <c r="B1752" s="923"/>
      <c r="E1752" s="845"/>
      <c r="F1752" s="843">
        <f t="shared" si="30"/>
        <v>0</v>
      </c>
    </row>
    <row r="1753" spans="1:6">
      <c r="A1753" s="922" t="s">
        <v>275</v>
      </c>
      <c r="B1753" s="923" t="s">
        <v>2683</v>
      </c>
      <c r="C1753" s="123" t="s">
        <v>223</v>
      </c>
      <c r="D1753" s="124">
        <v>4</v>
      </c>
      <c r="E1753" s="126"/>
      <c r="F1753" s="125">
        <f t="shared" si="30"/>
        <v>0</v>
      </c>
    </row>
    <row r="1754" spans="1:6">
      <c r="A1754" s="922"/>
      <c r="B1754" s="923"/>
      <c r="C1754" s="123"/>
      <c r="D1754" s="124"/>
      <c r="E1754" s="126"/>
      <c r="F1754" s="125">
        <f t="shared" si="30"/>
        <v>0</v>
      </c>
    </row>
    <row r="1755" spans="1:6">
      <c r="A1755" s="844" t="s">
        <v>276</v>
      </c>
      <c r="B1755" s="1278" t="s">
        <v>929</v>
      </c>
      <c r="C1755" s="841" t="s">
        <v>223</v>
      </c>
      <c r="D1755" s="842">
        <v>2</v>
      </c>
      <c r="E1755" s="126"/>
      <c r="F1755" s="843">
        <f t="shared" si="30"/>
        <v>0</v>
      </c>
    </row>
    <row r="1756" spans="1:6">
      <c r="E1756" s="126"/>
      <c r="F1756" s="843">
        <f t="shared" si="30"/>
        <v>0</v>
      </c>
    </row>
    <row r="1757" spans="1:6">
      <c r="A1757" s="844" t="s">
        <v>277</v>
      </c>
      <c r="B1757" s="1278" t="s">
        <v>930</v>
      </c>
      <c r="C1757" s="841" t="s">
        <v>223</v>
      </c>
      <c r="D1757" s="842">
        <v>2</v>
      </c>
      <c r="E1757" s="126"/>
      <c r="F1757" s="843">
        <f t="shared" si="30"/>
        <v>0</v>
      </c>
    </row>
    <row r="1758" spans="1:6">
      <c r="E1758" s="126"/>
      <c r="F1758" s="843">
        <f t="shared" si="30"/>
        <v>0</v>
      </c>
    </row>
    <row r="1759" spans="1:6">
      <c r="A1759" s="844" t="s">
        <v>278</v>
      </c>
      <c r="B1759" s="1278" t="s">
        <v>931</v>
      </c>
      <c r="C1759" s="841" t="s">
        <v>223</v>
      </c>
      <c r="D1759" s="842">
        <v>4</v>
      </c>
      <c r="E1759" s="126"/>
      <c r="F1759" s="843">
        <f t="shared" si="30"/>
        <v>0</v>
      </c>
    </row>
    <row r="1760" spans="1:6">
      <c r="E1760" s="845"/>
      <c r="F1760" s="843">
        <f t="shared" si="30"/>
        <v>0</v>
      </c>
    </row>
    <row r="1761" spans="1:6">
      <c r="E1761" s="845"/>
      <c r="F1761" s="843">
        <f t="shared" si="30"/>
        <v>0</v>
      </c>
    </row>
    <row r="1762" spans="1:6">
      <c r="B1762" s="1276" t="s">
        <v>932</v>
      </c>
      <c r="E1762" s="845"/>
      <c r="F1762" s="843">
        <f t="shared" si="30"/>
        <v>0</v>
      </c>
    </row>
    <row r="1763" spans="1:6" ht="25.5">
      <c r="B1763" s="1276" t="s">
        <v>933</v>
      </c>
      <c r="E1763" s="845"/>
      <c r="F1763" s="843">
        <f t="shared" si="30"/>
        <v>0</v>
      </c>
    </row>
    <row r="1764" spans="1:6">
      <c r="E1764" s="845"/>
      <c r="F1764" s="843">
        <f t="shared" si="30"/>
        <v>0</v>
      </c>
    </row>
    <row r="1765" spans="1:6">
      <c r="A1765" s="844" t="s">
        <v>280</v>
      </c>
      <c r="B1765" s="1278" t="s">
        <v>934</v>
      </c>
      <c r="C1765" s="861" t="s">
        <v>223</v>
      </c>
      <c r="D1765" s="867">
        <v>1</v>
      </c>
      <c r="E1765" s="126"/>
      <c r="F1765" s="843">
        <f t="shared" si="30"/>
        <v>0</v>
      </c>
    </row>
    <row r="1766" spans="1:6">
      <c r="C1766" s="837"/>
      <c r="D1766" s="837"/>
      <c r="E1766" s="845"/>
      <c r="F1766" s="843">
        <f t="shared" si="30"/>
        <v>0</v>
      </c>
    </row>
    <row r="1767" spans="1:6">
      <c r="B1767" s="1276"/>
      <c r="E1767" s="845"/>
      <c r="F1767" s="843">
        <f t="shared" si="30"/>
        <v>0</v>
      </c>
    </row>
    <row r="1768" spans="1:6">
      <c r="B1768" s="1276" t="s">
        <v>935</v>
      </c>
      <c r="E1768" s="845"/>
      <c r="F1768" s="843">
        <f t="shared" si="30"/>
        <v>0</v>
      </c>
    </row>
    <row r="1769" spans="1:6" ht="51">
      <c r="B1769" s="1276" t="s">
        <v>936</v>
      </c>
      <c r="E1769" s="845"/>
      <c r="F1769" s="843">
        <f t="shared" si="30"/>
        <v>0</v>
      </c>
    </row>
    <row r="1770" spans="1:6">
      <c r="B1770" s="1276"/>
      <c r="E1770" s="845"/>
      <c r="F1770" s="843">
        <f t="shared" si="30"/>
        <v>0</v>
      </c>
    </row>
    <row r="1771" spans="1:6">
      <c r="A1771" s="844" t="s">
        <v>282</v>
      </c>
      <c r="B1771" s="1278" t="s">
        <v>937</v>
      </c>
      <c r="C1771" s="837"/>
      <c r="D1771" s="837"/>
      <c r="E1771" s="845"/>
      <c r="F1771" s="843">
        <f t="shared" ref="F1771:F1834" si="31">D1771*E1771</f>
        <v>0</v>
      </c>
    </row>
    <row r="1772" spans="1:6">
      <c r="B1772" s="140" t="s">
        <v>834</v>
      </c>
      <c r="C1772" s="841" t="s">
        <v>223</v>
      </c>
      <c r="D1772" s="842">
        <v>2</v>
      </c>
      <c r="E1772" s="126"/>
      <c r="F1772" s="843">
        <f t="shared" si="31"/>
        <v>0</v>
      </c>
    </row>
    <row r="1773" spans="1:6">
      <c r="E1773" s="126"/>
      <c r="F1773" s="843">
        <f t="shared" si="31"/>
        <v>0</v>
      </c>
    </row>
    <row r="1774" spans="1:6">
      <c r="A1774" s="844" t="s">
        <v>283</v>
      </c>
      <c r="B1774" s="1278" t="s">
        <v>938</v>
      </c>
      <c r="C1774" s="837"/>
      <c r="E1774" s="126"/>
      <c r="F1774" s="843">
        <f t="shared" si="31"/>
        <v>0</v>
      </c>
    </row>
    <row r="1775" spans="1:6">
      <c r="B1775" s="140" t="s">
        <v>939</v>
      </c>
      <c r="E1775" s="126"/>
      <c r="F1775" s="843">
        <f t="shared" si="31"/>
        <v>0</v>
      </c>
    </row>
    <row r="1776" spans="1:6">
      <c r="B1776" s="140" t="s">
        <v>940</v>
      </c>
      <c r="C1776" s="841" t="s">
        <v>223</v>
      </c>
      <c r="D1776" s="842">
        <v>3</v>
      </c>
      <c r="E1776" s="126"/>
      <c r="F1776" s="843">
        <f t="shared" si="31"/>
        <v>0</v>
      </c>
    </row>
    <row r="1777" spans="1:6">
      <c r="E1777" s="126"/>
      <c r="F1777" s="843">
        <f t="shared" si="31"/>
        <v>0</v>
      </c>
    </row>
    <row r="1778" spans="1:6">
      <c r="B1778" s="1276"/>
      <c r="E1778" s="126"/>
      <c r="F1778" s="843">
        <f t="shared" si="31"/>
        <v>0</v>
      </c>
    </row>
    <row r="1779" spans="1:6">
      <c r="B1779" s="1276" t="s">
        <v>941</v>
      </c>
      <c r="E1779" s="126"/>
      <c r="F1779" s="843">
        <f t="shared" si="31"/>
        <v>0</v>
      </c>
    </row>
    <row r="1780" spans="1:6" ht="25.5">
      <c r="B1780" s="1276" t="s">
        <v>942</v>
      </c>
      <c r="E1780" s="126"/>
      <c r="F1780" s="843">
        <f t="shared" si="31"/>
        <v>0</v>
      </c>
    </row>
    <row r="1781" spans="1:6">
      <c r="B1781" s="1276"/>
      <c r="E1781" s="126"/>
      <c r="F1781" s="843">
        <f t="shared" si="31"/>
        <v>0</v>
      </c>
    </row>
    <row r="1782" spans="1:6">
      <c r="A1782" s="844" t="s">
        <v>285</v>
      </c>
      <c r="B1782" s="1278" t="s">
        <v>943</v>
      </c>
      <c r="C1782" s="841" t="s">
        <v>223</v>
      </c>
      <c r="D1782" s="842">
        <v>3</v>
      </c>
      <c r="E1782" s="126"/>
      <c r="F1782" s="843">
        <f t="shared" si="31"/>
        <v>0</v>
      </c>
    </row>
    <row r="1783" spans="1:6">
      <c r="E1783" s="126"/>
      <c r="F1783" s="843">
        <f t="shared" si="31"/>
        <v>0</v>
      </c>
    </row>
    <row r="1784" spans="1:6">
      <c r="A1784" s="844" t="s">
        <v>286</v>
      </c>
      <c r="B1784" s="1278" t="s">
        <v>944</v>
      </c>
      <c r="C1784" s="837"/>
      <c r="D1784" s="837"/>
      <c r="E1784" s="126"/>
      <c r="F1784" s="843">
        <f t="shared" si="31"/>
        <v>0</v>
      </c>
    </row>
    <row r="1785" spans="1:6">
      <c r="B1785" s="140" t="s">
        <v>945</v>
      </c>
      <c r="C1785" s="841" t="s">
        <v>223</v>
      </c>
      <c r="D1785" s="842">
        <v>1</v>
      </c>
      <c r="E1785" s="126"/>
      <c r="F1785" s="843">
        <f t="shared" si="31"/>
        <v>0</v>
      </c>
    </row>
    <row r="1786" spans="1:6">
      <c r="E1786" s="126"/>
      <c r="F1786" s="843">
        <f t="shared" si="31"/>
        <v>0</v>
      </c>
    </row>
    <row r="1787" spans="1:6">
      <c r="A1787" s="844" t="s">
        <v>288</v>
      </c>
      <c r="B1787" s="1278" t="s">
        <v>946</v>
      </c>
      <c r="C1787" s="837"/>
      <c r="D1787" s="837"/>
      <c r="E1787" s="126"/>
      <c r="F1787" s="843">
        <f t="shared" si="31"/>
        <v>0</v>
      </c>
    </row>
    <row r="1788" spans="1:6">
      <c r="B1788" s="140" t="s">
        <v>840</v>
      </c>
      <c r="C1788" s="841" t="s">
        <v>223</v>
      </c>
      <c r="D1788" s="842">
        <v>4</v>
      </c>
      <c r="E1788" s="126"/>
      <c r="F1788" s="843">
        <f t="shared" si="31"/>
        <v>0</v>
      </c>
    </row>
    <row r="1789" spans="1:6">
      <c r="E1789" s="126"/>
      <c r="F1789" s="843">
        <f t="shared" si="31"/>
        <v>0</v>
      </c>
    </row>
    <row r="1790" spans="1:6">
      <c r="B1790" s="1284"/>
      <c r="E1790" s="126"/>
      <c r="F1790" s="843">
        <f t="shared" si="31"/>
        <v>0</v>
      </c>
    </row>
    <row r="1791" spans="1:6">
      <c r="B1791" s="1276" t="s">
        <v>947</v>
      </c>
      <c r="E1791" s="126"/>
      <c r="F1791" s="843">
        <f t="shared" si="31"/>
        <v>0</v>
      </c>
    </row>
    <row r="1792" spans="1:6" ht="25.5">
      <c r="B1792" s="1276" t="s">
        <v>948</v>
      </c>
      <c r="E1792" s="126"/>
      <c r="F1792" s="843">
        <f t="shared" si="31"/>
        <v>0</v>
      </c>
    </row>
    <row r="1793" spans="1:6">
      <c r="B1793" s="1276"/>
      <c r="E1793" s="126"/>
      <c r="F1793" s="843">
        <f t="shared" si="31"/>
        <v>0</v>
      </c>
    </row>
    <row r="1794" spans="1:6">
      <c r="A1794" s="844" t="s">
        <v>290</v>
      </c>
      <c r="B1794" s="1284" t="s">
        <v>949</v>
      </c>
      <c r="C1794" s="841" t="s">
        <v>223</v>
      </c>
      <c r="D1794" s="842">
        <v>1</v>
      </c>
      <c r="E1794" s="126"/>
      <c r="F1794" s="843">
        <f t="shared" si="31"/>
        <v>0</v>
      </c>
    </row>
    <row r="1795" spans="1:6">
      <c r="B1795" s="1276"/>
      <c r="E1795" s="126"/>
      <c r="F1795" s="843">
        <f t="shared" si="31"/>
        <v>0</v>
      </c>
    </row>
    <row r="1796" spans="1:6">
      <c r="A1796" s="844" t="s">
        <v>291</v>
      </c>
      <c r="B1796" s="1284" t="s">
        <v>950</v>
      </c>
      <c r="C1796" s="841" t="s">
        <v>223</v>
      </c>
      <c r="D1796" s="842">
        <v>1</v>
      </c>
      <c r="E1796" s="126"/>
      <c r="F1796" s="843">
        <f t="shared" si="31"/>
        <v>0</v>
      </c>
    </row>
    <row r="1797" spans="1:6">
      <c r="B1797" s="1276"/>
      <c r="E1797" s="126"/>
      <c r="F1797" s="843">
        <f t="shared" si="31"/>
        <v>0</v>
      </c>
    </row>
    <row r="1798" spans="1:6">
      <c r="A1798" s="844" t="s">
        <v>293</v>
      </c>
      <c r="B1798" s="1278" t="s">
        <v>951</v>
      </c>
      <c r="C1798" s="841" t="s">
        <v>223</v>
      </c>
      <c r="D1798" s="842">
        <v>2</v>
      </c>
      <c r="E1798" s="126"/>
      <c r="F1798" s="843">
        <f t="shared" si="31"/>
        <v>0</v>
      </c>
    </row>
    <row r="1799" spans="1:6">
      <c r="B1799" s="1284"/>
      <c r="E1799" s="126"/>
      <c r="F1799" s="843">
        <f t="shared" si="31"/>
        <v>0</v>
      </c>
    </row>
    <row r="1800" spans="1:6">
      <c r="A1800" s="844" t="s">
        <v>295</v>
      </c>
      <c r="B1800" s="1284" t="s">
        <v>952</v>
      </c>
      <c r="C1800" s="841" t="s">
        <v>223</v>
      </c>
      <c r="D1800" s="842">
        <v>1</v>
      </c>
      <c r="E1800" s="126"/>
      <c r="F1800" s="843">
        <f t="shared" si="31"/>
        <v>0</v>
      </c>
    </row>
    <row r="1801" spans="1:6">
      <c r="B1801" s="1276"/>
      <c r="E1801" s="126"/>
      <c r="F1801" s="843">
        <f t="shared" si="31"/>
        <v>0</v>
      </c>
    </row>
    <row r="1802" spans="1:6">
      <c r="A1802" s="844" t="s">
        <v>297</v>
      </c>
      <c r="B1802" s="1278" t="s">
        <v>953</v>
      </c>
      <c r="C1802" s="841" t="s">
        <v>223</v>
      </c>
      <c r="D1802" s="842">
        <v>1</v>
      </c>
      <c r="E1802" s="126"/>
      <c r="F1802" s="843">
        <f t="shared" si="31"/>
        <v>0</v>
      </c>
    </row>
    <row r="1803" spans="1:6">
      <c r="B1803" s="1284"/>
      <c r="E1803" s="126"/>
      <c r="F1803" s="843">
        <f t="shared" si="31"/>
        <v>0</v>
      </c>
    </row>
    <row r="1804" spans="1:6">
      <c r="A1804" s="844" t="s">
        <v>299</v>
      </c>
      <c r="B1804" s="1284" t="s">
        <v>954</v>
      </c>
      <c r="C1804" s="841" t="s">
        <v>223</v>
      </c>
      <c r="D1804" s="842">
        <v>1</v>
      </c>
      <c r="E1804" s="126"/>
      <c r="F1804" s="843">
        <f t="shared" si="31"/>
        <v>0</v>
      </c>
    </row>
    <row r="1805" spans="1:6">
      <c r="B1805" s="1276"/>
      <c r="E1805" s="126"/>
      <c r="F1805" s="843">
        <f t="shared" si="31"/>
        <v>0</v>
      </c>
    </row>
    <row r="1806" spans="1:6">
      <c r="A1806" s="844" t="s">
        <v>300</v>
      </c>
      <c r="B1806" s="1284" t="s">
        <v>955</v>
      </c>
      <c r="C1806" s="841" t="s">
        <v>223</v>
      </c>
      <c r="D1806" s="842">
        <v>1</v>
      </c>
      <c r="E1806" s="126"/>
      <c r="F1806" s="843">
        <f t="shared" si="31"/>
        <v>0</v>
      </c>
    </row>
    <row r="1807" spans="1:6">
      <c r="B1807" s="1276"/>
      <c r="E1807" s="126"/>
      <c r="F1807" s="843">
        <f t="shared" si="31"/>
        <v>0</v>
      </c>
    </row>
    <row r="1808" spans="1:6">
      <c r="A1808" s="844" t="s">
        <v>303</v>
      </c>
      <c r="B1808" s="1278" t="s">
        <v>956</v>
      </c>
      <c r="C1808" s="841" t="s">
        <v>223</v>
      </c>
      <c r="D1808" s="842">
        <v>1</v>
      </c>
      <c r="E1808" s="126"/>
      <c r="F1808" s="843">
        <f t="shared" si="31"/>
        <v>0</v>
      </c>
    </row>
    <row r="1809" spans="1:6">
      <c r="B1809" s="1284"/>
      <c r="E1809" s="126"/>
      <c r="F1809" s="843">
        <f t="shared" si="31"/>
        <v>0</v>
      </c>
    </row>
    <row r="1810" spans="1:6">
      <c r="A1810" s="844" t="s">
        <v>308</v>
      </c>
      <c r="B1810" s="1284" t="s">
        <v>957</v>
      </c>
      <c r="C1810" s="841" t="s">
        <v>223</v>
      </c>
      <c r="D1810" s="842">
        <v>1</v>
      </c>
      <c r="E1810" s="126"/>
      <c r="F1810" s="843">
        <f t="shared" si="31"/>
        <v>0</v>
      </c>
    </row>
    <row r="1811" spans="1:6">
      <c r="B1811" s="1276"/>
      <c r="E1811" s="126"/>
      <c r="F1811" s="843">
        <f t="shared" si="31"/>
        <v>0</v>
      </c>
    </row>
    <row r="1812" spans="1:6">
      <c r="A1812" s="844" t="s">
        <v>311</v>
      </c>
      <c r="B1812" s="1278" t="s">
        <v>913</v>
      </c>
      <c r="C1812" s="841" t="s">
        <v>223</v>
      </c>
      <c r="D1812" s="842">
        <v>1</v>
      </c>
      <c r="E1812" s="126"/>
      <c r="F1812" s="843">
        <f t="shared" si="31"/>
        <v>0</v>
      </c>
    </row>
    <row r="1813" spans="1:6">
      <c r="B1813" s="1284"/>
      <c r="E1813" s="126"/>
      <c r="F1813" s="843">
        <f t="shared" si="31"/>
        <v>0</v>
      </c>
    </row>
    <row r="1814" spans="1:6">
      <c r="A1814" s="844" t="s">
        <v>315</v>
      </c>
      <c r="B1814" s="1284" t="s">
        <v>914</v>
      </c>
      <c r="C1814" s="841" t="s">
        <v>223</v>
      </c>
      <c r="D1814" s="842">
        <v>1</v>
      </c>
      <c r="E1814" s="126"/>
      <c r="F1814" s="843">
        <f t="shared" si="31"/>
        <v>0</v>
      </c>
    </row>
    <row r="1815" spans="1:6">
      <c r="B1815" s="1276"/>
      <c r="E1815" s="126"/>
      <c r="F1815" s="843">
        <f t="shared" si="31"/>
        <v>0</v>
      </c>
    </row>
    <row r="1816" spans="1:6">
      <c r="A1816" s="844" t="s">
        <v>323</v>
      </c>
      <c r="B1816" s="1278" t="s">
        <v>915</v>
      </c>
      <c r="C1816" s="841" t="s">
        <v>223</v>
      </c>
      <c r="D1816" s="842">
        <v>2</v>
      </c>
      <c r="E1816" s="126"/>
      <c r="F1816" s="843">
        <f t="shared" si="31"/>
        <v>0</v>
      </c>
    </row>
    <row r="1817" spans="1:6">
      <c r="B1817" s="1276"/>
      <c r="E1817" s="845"/>
      <c r="F1817" s="843">
        <f t="shared" si="31"/>
        <v>0</v>
      </c>
    </row>
    <row r="1818" spans="1:6">
      <c r="B1818" s="1284"/>
      <c r="E1818" s="845"/>
      <c r="F1818" s="843">
        <f t="shared" si="31"/>
        <v>0</v>
      </c>
    </row>
    <row r="1819" spans="1:6">
      <c r="B1819" s="891" t="s">
        <v>958</v>
      </c>
      <c r="E1819" s="845"/>
      <c r="F1819" s="843">
        <f t="shared" si="31"/>
        <v>0</v>
      </c>
    </row>
    <row r="1820" spans="1:6" ht="25.5">
      <c r="B1820" s="1276" t="s">
        <v>959</v>
      </c>
      <c r="E1820" s="845"/>
      <c r="F1820" s="843">
        <f t="shared" si="31"/>
        <v>0</v>
      </c>
    </row>
    <row r="1821" spans="1:6">
      <c r="B1821" s="1276"/>
      <c r="E1821" s="845"/>
      <c r="F1821" s="843">
        <f t="shared" si="31"/>
        <v>0</v>
      </c>
    </row>
    <row r="1822" spans="1:6">
      <c r="A1822" s="844" t="s">
        <v>327</v>
      </c>
      <c r="B1822" s="1278" t="s">
        <v>960</v>
      </c>
      <c r="E1822" s="845"/>
      <c r="F1822" s="843">
        <f t="shared" si="31"/>
        <v>0</v>
      </c>
    </row>
    <row r="1823" spans="1:6">
      <c r="B1823" s="140" t="s">
        <v>843</v>
      </c>
      <c r="C1823" s="841" t="s">
        <v>223</v>
      </c>
      <c r="D1823" s="842">
        <v>1</v>
      </c>
      <c r="E1823" s="126"/>
      <c r="F1823" s="843">
        <f t="shared" si="31"/>
        <v>0</v>
      </c>
    </row>
    <row r="1824" spans="1:6">
      <c r="C1824" s="837"/>
      <c r="E1824" s="126"/>
      <c r="F1824" s="843">
        <f t="shared" si="31"/>
        <v>0</v>
      </c>
    </row>
    <row r="1825" spans="1:6">
      <c r="A1825" s="844" t="s">
        <v>330</v>
      </c>
      <c r="B1825" s="1278" t="s">
        <v>961</v>
      </c>
      <c r="E1825" s="126"/>
      <c r="F1825" s="843">
        <f t="shared" si="31"/>
        <v>0</v>
      </c>
    </row>
    <row r="1826" spans="1:6">
      <c r="B1826" s="140" t="s">
        <v>962</v>
      </c>
      <c r="C1826" s="837"/>
      <c r="E1826" s="126"/>
      <c r="F1826" s="843">
        <f t="shared" si="31"/>
        <v>0</v>
      </c>
    </row>
    <row r="1827" spans="1:6">
      <c r="B1827" s="140" t="s">
        <v>843</v>
      </c>
      <c r="C1827" s="880" t="s">
        <v>223</v>
      </c>
      <c r="D1827" s="842">
        <v>7</v>
      </c>
      <c r="E1827" s="126"/>
      <c r="F1827" s="843">
        <f t="shared" si="31"/>
        <v>0</v>
      </c>
    </row>
    <row r="1828" spans="1:6">
      <c r="B1828" s="140"/>
      <c r="C1828" s="880"/>
      <c r="E1828" s="126"/>
      <c r="F1828" s="843">
        <f t="shared" si="31"/>
        <v>0</v>
      </c>
    </row>
    <row r="1829" spans="1:6">
      <c r="B1829" s="1284"/>
      <c r="C1829" s="880"/>
      <c r="E1829" s="126"/>
      <c r="F1829" s="843">
        <f t="shared" si="31"/>
        <v>0</v>
      </c>
    </row>
    <row r="1830" spans="1:6">
      <c r="B1830" s="1276" t="s">
        <v>963</v>
      </c>
      <c r="D1830" s="892"/>
      <c r="E1830" s="126"/>
      <c r="F1830" s="843">
        <f t="shared" si="31"/>
        <v>0</v>
      </c>
    </row>
    <row r="1831" spans="1:6" ht="25.5">
      <c r="B1831" s="1276" t="s">
        <v>964</v>
      </c>
      <c r="D1831" s="892"/>
      <c r="E1831" s="126"/>
      <c r="F1831" s="843">
        <f t="shared" si="31"/>
        <v>0</v>
      </c>
    </row>
    <row r="1832" spans="1:6">
      <c r="D1832" s="892"/>
      <c r="E1832" s="126"/>
      <c r="F1832" s="843">
        <f t="shared" si="31"/>
        <v>0</v>
      </c>
    </row>
    <row r="1833" spans="1:6">
      <c r="A1833" s="844" t="s">
        <v>331</v>
      </c>
      <c r="B1833" s="1278" t="s">
        <v>949</v>
      </c>
      <c r="C1833" s="841" t="s">
        <v>223</v>
      </c>
      <c r="D1833" s="842">
        <v>1</v>
      </c>
      <c r="E1833" s="126"/>
      <c r="F1833" s="843">
        <f t="shared" si="31"/>
        <v>0</v>
      </c>
    </row>
    <row r="1834" spans="1:6">
      <c r="B1834" s="893"/>
      <c r="C1834" s="880"/>
      <c r="E1834" s="126"/>
      <c r="F1834" s="843">
        <f t="shared" si="31"/>
        <v>0</v>
      </c>
    </row>
    <row r="1835" spans="1:6">
      <c r="A1835" s="844" t="s">
        <v>332</v>
      </c>
      <c r="B1835" s="1278" t="s">
        <v>951</v>
      </c>
      <c r="C1835" s="841" t="s">
        <v>223</v>
      </c>
      <c r="D1835" s="842">
        <v>1</v>
      </c>
      <c r="E1835" s="126"/>
      <c r="F1835" s="843">
        <f t="shared" ref="F1835:F1898" si="32">D1835*E1835</f>
        <v>0</v>
      </c>
    </row>
    <row r="1836" spans="1:6">
      <c r="E1836" s="126"/>
      <c r="F1836" s="843">
        <f t="shared" si="32"/>
        <v>0</v>
      </c>
    </row>
    <row r="1837" spans="1:6">
      <c r="A1837" s="844" t="s">
        <v>334</v>
      </c>
      <c r="B1837" s="1278" t="s">
        <v>952</v>
      </c>
      <c r="C1837" s="841" t="s">
        <v>223</v>
      </c>
      <c r="D1837" s="842">
        <v>2</v>
      </c>
      <c r="E1837" s="126"/>
      <c r="F1837" s="843">
        <f t="shared" si="32"/>
        <v>0</v>
      </c>
    </row>
    <row r="1838" spans="1:6">
      <c r="E1838" s="126"/>
      <c r="F1838" s="843">
        <f t="shared" si="32"/>
        <v>0</v>
      </c>
    </row>
    <row r="1839" spans="1:6">
      <c r="A1839" s="844" t="s">
        <v>336</v>
      </c>
      <c r="B1839" s="1278" t="s">
        <v>953</v>
      </c>
      <c r="C1839" s="841" t="s">
        <v>223</v>
      </c>
      <c r="D1839" s="842">
        <v>2</v>
      </c>
      <c r="E1839" s="126"/>
      <c r="F1839" s="843">
        <f t="shared" si="32"/>
        <v>0</v>
      </c>
    </row>
    <row r="1840" spans="1:6">
      <c r="B1840" s="893"/>
      <c r="C1840" s="880"/>
      <c r="E1840" s="126"/>
      <c r="F1840" s="843">
        <f t="shared" si="32"/>
        <v>0</v>
      </c>
    </row>
    <row r="1841" spans="1:6">
      <c r="A1841" s="844" t="s">
        <v>337</v>
      </c>
      <c r="B1841" s="1278" t="s">
        <v>910</v>
      </c>
      <c r="C1841" s="841" t="s">
        <v>223</v>
      </c>
      <c r="D1841" s="842">
        <v>3</v>
      </c>
      <c r="E1841" s="126"/>
      <c r="F1841" s="843">
        <f t="shared" si="32"/>
        <v>0</v>
      </c>
    </row>
    <row r="1842" spans="1:6">
      <c r="B1842" s="1276"/>
      <c r="E1842" s="845"/>
      <c r="F1842" s="843">
        <f t="shared" si="32"/>
        <v>0</v>
      </c>
    </row>
    <row r="1843" spans="1:6">
      <c r="B1843" s="1276"/>
      <c r="E1843" s="845"/>
      <c r="F1843" s="843">
        <f t="shared" si="32"/>
        <v>0</v>
      </c>
    </row>
    <row r="1844" spans="1:6">
      <c r="B1844" s="1276" t="s">
        <v>965</v>
      </c>
      <c r="C1844" s="880"/>
      <c r="E1844" s="845"/>
      <c r="F1844" s="843">
        <f t="shared" si="32"/>
        <v>0</v>
      </c>
    </row>
    <row r="1845" spans="1:6">
      <c r="B1845" s="1284"/>
      <c r="C1845" s="880"/>
      <c r="E1845" s="845"/>
      <c r="F1845" s="843">
        <f t="shared" si="32"/>
        <v>0</v>
      </c>
    </row>
    <row r="1846" spans="1:6" ht="76.5">
      <c r="A1846" s="844" t="s">
        <v>338</v>
      </c>
      <c r="B1846" s="1278" t="s">
        <v>966</v>
      </c>
      <c r="C1846" s="880"/>
      <c r="E1846" s="845"/>
      <c r="F1846" s="843">
        <f t="shared" si="32"/>
        <v>0</v>
      </c>
    </row>
    <row r="1847" spans="1:6" ht="38.25">
      <c r="B1847" s="1284" t="s">
        <v>967</v>
      </c>
      <c r="C1847" s="880"/>
      <c r="E1847" s="845"/>
      <c r="F1847" s="843">
        <f t="shared" si="32"/>
        <v>0</v>
      </c>
    </row>
    <row r="1848" spans="1:6" ht="25.5">
      <c r="B1848" s="1284" t="s">
        <v>968</v>
      </c>
      <c r="C1848" s="837"/>
      <c r="E1848" s="845"/>
      <c r="F1848" s="843">
        <f t="shared" si="32"/>
        <v>0</v>
      </c>
    </row>
    <row r="1849" spans="1:6">
      <c r="B1849" s="140" t="s">
        <v>969</v>
      </c>
      <c r="C1849" s="880" t="s">
        <v>223</v>
      </c>
      <c r="D1849" s="842">
        <v>1</v>
      </c>
      <c r="E1849" s="126"/>
      <c r="F1849" s="843">
        <f t="shared" si="32"/>
        <v>0</v>
      </c>
    </row>
    <row r="1850" spans="1:6">
      <c r="B1850" s="140" t="s">
        <v>970</v>
      </c>
      <c r="C1850" s="880" t="s">
        <v>223</v>
      </c>
      <c r="D1850" s="842">
        <v>1</v>
      </c>
      <c r="E1850" s="126"/>
      <c r="F1850" s="843">
        <f t="shared" si="32"/>
        <v>0</v>
      </c>
    </row>
    <row r="1851" spans="1:6">
      <c r="B1851" s="893"/>
      <c r="C1851" s="880"/>
      <c r="E1851" s="126"/>
      <c r="F1851" s="843">
        <f t="shared" si="32"/>
        <v>0</v>
      </c>
    </row>
    <row r="1852" spans="1:6" ht="38.25">
      <c r="A1852" s="844" t="s">
        <v>340</v>
      </c>
      <c r="B1852" s="1284" t="s">
        <v>971</v>
      </c>
      <c r="C1852" s="880"/>
      <c r="E1852" s="126"/>
      <c r="F1852" s="843">
        <f t="shared" si="32"/>
        <v>0</v>
      </c>
    </row>
    <row r="1853" spans="1:6">
      <c r="B1853" s="1284" t="s">
        <v>972</v>
      </c>
      <c r="C1853" s="880"/>
      <c r="E1853" s="126"/>
      <c r="F1853" s="843">
        <f t="shared" si="32"/>
        <v>0</v>
      </c>
    </row>
    <row r="1854" spans="1:6">
      <c r="B1854" s="1284" t="s">
        <v>973</v>
      </c>
      <c r="C1854" s="880"/>
      <c r="E1854" s="126"/>
      <c r="F1854" s="843">
        <f t="shared" si="32"/>
        <v>0</v>
      </c>
    </row>
    <row r="1855" spans="1:6">
      <c r="B1855" s="140" t="s">
        <v>969</v>
      </c>
      <c r="C1855" s="880" t="s">
        <v>223</v>
      </c>
      <c r="D1855" s="842">
        <v>3</v>
      </c>
      <c r="E1855" s="126"/>
      <c r="F1855" s="843">
        <f t="shared" si="32"/>
        <v>0</v>
      </c>
    </row>
    <row r="1856" spans="1:6">
      <c r="B1856" s="140" t="s">
        <v>970</v>
      </c>
      <c r="C1856" s="880" t="s">
        <v>223</v>
      </c>
      <c r="D1856" s="842">
        <v>3</v>
      </c>
      <c r="E1856" s="126"/>
      <c r="F1856" s="843">
        <f t="shared" si="32"/>
        <v>0</v>
      </c>
    </row>
    <row r="1857" spans="1:6">
      <c r="B1857" s="140"/>
      <c r="C1857" s="880"/>
      <c r="E1857" s="126"/>
      <c r="F1857" s="843">
        <f t="shared" si="32"/>
        <v>0</v>
      </c>
    </row>
    <row r="1858" spans="1:6">
      <c r="A1858" s="844" t="s">
        <v>341</v>
      </c>
      <c r="B1858" s="140" t="s">
        <v>974</v>
      </c>
      <c r="C1858" s="880"/>
      <c r="E1858" s="126"/>
      <c r="F1858" s="843">
        <f t="shared" si="32"/>
        <v>0</v>
      </c>
    </row>
    <row r="1859" spans="1:6">
      <c r="B1859" s="140" t="s">
        <v>975</v>
      </c>
      <c r="C1859" s="880"/>
      <c r="E1859" s="126"/>
      <c r="F1859" s="843">
        <f t="shared" si="32"/>
        <v>0</v>
      </c>
    </row>
    <row r="1860" spans="1:6">
      <c r="B1860" s="1278" t="s">
        <v>828</v>
      </c>
      <c r="C1860" s="880" t="s">
        <v>223</v>
      </c>
      <c r="D1860" s="842">
        <v>1</v>
      </c>
      <c r="E1860" s="126"/>
      <c r="F1860" s="843">
        <f t="shared" si="32"/>
        <v>0</v>
      </c>
    </row>
    <row r="1861" spans="1:6">
      <c r="B1861" s="140"/>
      <c r="C1861" s="880"/>
      <c r="E1861" s="126"/>
      <c r="F1861" s="843">
        <f t="shared" si="32"/>
        <v>0</v>
      </c>
    </row>
    <row r="1862" spans="1:6" ht="25.5">
      <c r="A1862" s="844" t="s">
        <v>344</v>
      </c>
      <c r="B1862" s="1278" t="s">
        <v>976</v>
      </c>
      <c r="C1862" s="837"/>
      <c r="D1862" s="837"/>
      <c r="E1862" s="126"/>
      <c r="F1862" s="843">
        <f t="shared" si="32"/>
        <v>0</v>
      </c>
    </row>
    <row r="1863" spans="1:6" ht="25.5">
      <c r="B1863" s="140" t="s">
        <v>977</v>
      </c>
      <c r="C1863" s="837"/>
      <c r="D1863" s="837"/>
      <c r="E1863" s="126"/>
      <c r="F1863" s="843">
        <f t="shared" si="32"/>
        <v>0</v>
      </c>
    </row>
    <row r="1864" spans="1:6">
      <c r="B1864" s="1278" t="s">
        <v>830</v>
      </c>
      <c r="C1864" s="841" t="s">
        <v>223</v>
      </c>
      <c r="D1864" s="842">
        <v>1</v>
      </c>
      <c r="E1864" s="126"/>
      <c r="F1864" s="843">
        <f t="shared" si="32"/>
        <v>0</v>
      </c>
    </row>
    <row r="1865" spans="1:6">
      <c r="B1865" s="1276"/>
      <c r="E1865" s="126"/>
      <c r="F1865" s="843">
        <f t="shared" si="32"/>
        <v>0</v>
      </c>
    </row>
    <row r="1866" spans="1:6" ht="25.5">
      <c r="A1866" s="844" t="s">
        <v>345</v>
      </c>
      <c r="B1866" s="1278" t="s">
        <v>978</v>
      </c>
      <c r="C1866" s="837"/>
      <c r="D1866" s="837"/>
      <c r="E1866" s="126"/>
      <c r="F1866" s="843">
        <f t="shared" si="32"/>
        <v>0</v>
      </c>
    </row>
    <row r="1867" spans="1:6" ht="25.5">
      <c r="B1867" s="140" t="s">
        <v>977</v>
      </c>
      <c r="C1867" s="837"/>
      <c r="D1867" s="837"/>
      <c r="E1867" s="126"/>
      <c r="F1867" s="843">
        <f t="shared" si="32"/>
        <v>0</v>
      </c>
    </row>
    <row r="1868" spans="1:6">
      <c r="B1868" s="1278" t="s">
        <v>833</v>
      </c>
      <c r="C1868" s="841" t="s">
        <v>223</v>
      </c>
      <c r="D1868" s="842">
        <v>1</v>
      </c>
      <c r="E1868" s="126"/>
      <c r="F1868" s="843">
        <f t="shared" si="32"/>
        <v>0</v>
      </c>
    </row>
    <row r="1869" spans="1:6">
      <c r="E1869" s="845"/>
      <c r="F1869" s="843">
        <f t="shared" si="32"/>
        <v>0</v>
      </c>
    </row>
    <row r="1870" spans="1:6">
      <c r="B1870" s="893"/>
      <c r="C1870" s="880"/>
      <c r="E1870" s="845"/>
      <c r="F1870" s="843">
        <f t="shared" si="32"/>
        <v>0</v>
      </c>
    </row>
    <row r="1871" spans="1:6">
      <c r="B1871" s="894" t="s">
        <v>979</v>
      </c>
      <c r="C1871" s="880"/>
      <c r="E1871" s="845"/>
      <c r="F1871" s="843">
        <f t="shared" si="32"/>
        <v>0</v>
      </c>
    </row>
    <row r="1872" spans="1:6">
      <c r="B1872" s="894"/>
      <c r="C1872" s="880"/>
      <c r="E1872" s="845"/>
      <c r="F1872" s="843">
        <f t="shared" si="32"/>
        <v>0</v>
      </c>
    </row>
    <row r="1873" spans="1:6">
      <c r="B1873" s="142" t="s">
        <v>980</v>
      </c>
      <c r="E1873" s="845"/>
      <c r="F1873" s="843">
        <f t="shared" si="32"/>
        <v>0</v>
      </c>
    </row>
    <row r="1874" spans="1:6">
      <c r="B1874" s="142" t="s">
        <v>981</v>
      </c>
      <c r="E1874" s="845"/>
      <c r="F1874" s="843">
        <f t="shared" si="32"/>
        <v>0</v>
      </c>
    </row>
    <row r="1875" spans="1:6">
      <c r="B1875" s="142" t="s">
        <v>982</v>
      </c>
      <c r="E1875" s="845"/>
      <c r="F1875" s="843">
        <f t="shared" si="32"/>
        <v>0</v>
      </c>
    </row>
    <row r="1876" spans="1:6" ht="102">
      <c r="B1876" s="142" t="s">
        <v>983</v>
      </c>
      <c r="E1876" s="845"/>
      <c r="F1876" s="843">
        <f t="shared" si="32"/>
        <v>0</v>
      </c>
    </row>
    <row r="1877" spans="1:6" ht="51">
      <c r="B1877" s="142" t="s">
        <v>984</v>
      </c>
      <c r="E1877" s="845"/>
      <c r="F1877" s="843">
        <f t="shared" si="32"/>
        <v>0</v>
      </c>
    </row>
    <row r="1878" spans="1:6" ht="38.25">
      <c r="B1878" s="142" t="s">
        <v>985</v>
      </c>
      <c r="E1878" s="845"/>
      <c r="F1878" s="843">
        <f t="shared" si="32"/>
        <v>0</v>
      </c>
    </row>
    <row r="1879" spans="1:6" ht="51">
      <c r="B1879" s="142" t="s">
        <v>986</v>
      </c>
      <c r="E1879" s="845"/>
      <c r="F1879" s="843">
        <f t="shared" si="32"/>
        <v>0</v>
      </c>
    </row>
    <row r="1880" spans="1:6" ht="38.25">
      <c r="B1880" s="142" t="s">
        <v>987</v>
      </c>
      <c r="E1880" s="845"/>
      <c r="F1880" s="843">
        <f t="shared" si="32"/>
        <v>0</v>
      </c>
    </row>
    <row r="1881" spans="1:6" ht="38.25">
      <c r="B1881" s="142" t="s">
        <v>988</v>
      </c>
      <c r="E1881" s="845"/>
      <c r="F1881" s="843">
        <f t="shared" si="32"/>
        <v>0</v>
      </c>
    </row>
    <row r="1882" spans="1:6" ht="25.5">
      <c r="B1882" s="142" t="s">
        <v>989</v>
      </c>
      <c r="E1882" s="845"/>
      <c r="F1882" s="843">
        <f t="shared" si="32"/>
        <v>0</v>
      </c>
    </row>
    <row r="1883" spans="1:6" ht="25.5">
      <c r="B1883" s="143" t="s">
        <v>990</v>
      </c>
      <c r="E1883" s="845"/>
      <c r="F1883" s="843">
        <f t="shared" si="32"/>
        <v>0</v>
      </c>
    </row>
    <row r="1884" spans="1:6">
      <c r="B1884" s="143"/>
      <c r="E1884" s="845"/>
      <c r="F1884" s="843">
        <f t="shared" si="32"/>
        <v>0</v>
      </c>
    </row>
    <row r="1885" spans="1:6">
      <c r="B1885" s="143"/>
      <c r="E1885" s="845"/>
      <c r="F1885" s="843">
        <f t="shared" si="32"/>
        <v>0</v>
      </c>
    </row>
    <row r="1886" spans="1:6">
      <c r="A1886" s="837"/>
      <c r="B1886" s="1276" t="s">
        <v>991</v>
      </c>
      <c r="D1886" s="841"/>
      <c r="E1886" s="845"/>
      <c r="F1886" s="843">
        <f t="shared" si="32"/>
        <v>0</v>
      </c>
    </row>
    <row r="1887" spans="1:6" ht="25.5">
      <c r="A1887" s="837"/>
      <c r="B1887" s="1276" t="s">
        <v>992</v>
      </c>
      <c r="D1887" s="841"/>
      <c r="E1887" s="845"/>
      <c r="F1887" s="843">
        <f t="shared" si="32"/>
        <v>0</v>
      </c>
    </row>
    <row r="1888" spans="1:6">
      <c r="A1888" s="841"/>
      <c r="B1888" s="837"/>
      <c r="D1888" s="841"/>
      <c r="E1888" s="845"/>
      <c r="F1888" s="843">
        <f t="shared" si="32"/>
        <v>0</v>
      </c>
    </row>
    <row r="1889" spans="1:6">
      <c r="A1889" s="841" t="s">
        <v>347</v>
      </c>
      <c r="B1889" s="837" t="s">
        <v>993</v>
      </c>
      <c r="C1889" s="841" t="s">
        <v>223</v>
      </c>
      <c r="D1889" s="842">
        <v>1</v>
      </c>
      <c r="E1889" s="144"/>
      <c r="F1889" s="843">
        <f t="shared" si="32"/>
        <v>0</v>
      </c>
    </row>
    <row r="1890" spans="1:6">
      <c r="A1890" s="841"/>
      <c r="B1890" s="837"/>
      <c r="D1890" s="841"/>
      <c r="E1890" s="144"/>
      <c r="F1890" s="843">
        <f t="shared" si="32"/>
        <v>0</v>
      </c>
    </row>
    <row r="1891" spans="1:6">
      <c r="A1891" s="841" t="s">
        <v>348</v>
      </c>
      <c r="B1891" s="837" t="s">
        <v>994</v>
      </c>
      <c r="C1891" s="841" t="s">
        <v>223</v>
      </c>
      <c r="D1891" s="842">
        <v>1</v>
      </c>
      <c r="E1891" s="144"/>
      <c r="F1891" s="843">
        <f t="shared" si="32"/>
        <v>0</v>
      </c>
    </row>
    <row r="1892" spans="1:6">
      <c r="A1892" s="841"/>
      <c r="B1892" s="837"/>
      <c r="D1892" s="841"/>
      <c r="E1892" s="144"/>
      <c r="F1892" s="843">
        <f t="shared" si="32"/>
        <v>0</v>
      </c>
    </row>
    <row r="1893" spans="1:6">
      <c r="A1893" s="841" t="s">
        <v>349</v>
      </c>
      <c r="B1893" s="837" t="s">
        <v>995</v>
      </c>
      <c r="C1893" s="841" t="s">
        <v>223</v>
      </c>
      <c r="D1893" s="842">
        <v>1</v>
      </c>
      <c r="E1893" s="144"/>
      <c r="F1893" s="843">
        <f t="shared" si="32"/>
        <v>0</v>
      </c>
    </row>
    <row r="1894" spans="1:6">
      <c r="A1894" s="841"/>
      <c r="B1894" s="837"/>
      <c r="D1894" s="841"/>
      <c r="E1894" s="144"/>
      <c r="F1894" s="843">
        <f t="shared" si="32"/>
        <v>0</v>
      </c>
    </row>
    <row r="1895" spans="1:6">
      <c r="A1895" s="841" t="s">
        <v>350</v>
      </c>
      <c r="B1895" s="837" t="s">
        <v>996</v>
      </c>
      <c r="C1895" s="841" t="s">
        <v>223</v>
      </c>
      <c r="D1895" s="842">
        <v>1</v>
      </c>
      <c r="E1895" s="144"/>
      <c r="F1895" s="843">
        <f t="shared" si="32"/>
        <v>0</v>
      </c>
    </row>
    <row r="1896" spans="1:6">
      <c r="A1896" s="841"/>
      <c r="B1896" s="837"/>
      <c r="D1896" s="841"/>
      <c r="E1896" s="144"/>
      <c r="F1896" s="843">
        <f t="shared" si="32"/>
        <v>0</v>
      </c>
    </row>
    <row r="1897" spans="1:6">
      <c r="A1897" s="841" t="s">
        <v>351</v>
      </c>
      <c r="B1897" s="837" t="s">
        <v>997</v>
      </c>
      <c r="C1897" s="841" t="s">
        <v>223</v>
      </c>
      <c r="D1897" s="842">
        <v>1</v>
      </c>
      <c r="E1897" s="144"/>
      <c r="F1897" s="843">
        <f t="shared" si="32"/>
        <v>0</v>
      </c>
    </row>
    <row r="1898" spans="1:6">
      <c r="B1898" s="893"/>
      <c r="C1898" s="880"/>
      <c r="E1898" s="144"/>
      <c r="F1898" s="843">
        <f t="shared" si="32"/>
        <v>0</v>
      </c>
    </row>
    <row r="1899" spans="1:6">
      <c r="A1899" s="844" t="s">
        <v>353</v>
      </c>
      <c r="B1899" s="893" t="s">
        <v>998</v>
      </c>
      <c r="C1899" s="841" t="s">
        <v>223</v>
      </c>
      <c r="D1899" s="842">
        <v>1</v>
      </c>
      <c r="E1899" s="144"/>
      <c r="F1899" s="843">
        <f t="shared" ref="F1899:F1914" si="33">D1899*E1899</f>
        <v>0</v>
      </c>
    </row>
    <row r="1900" spans="1:6">
      <c r="B1900" s="893"/>
      <c r="C1900" s="880"/>
      <c r="E1900" s="144"/>
      <c r="F1900" s="843">
        <f t="shared" si="33"/>
        <v>0</v>
      </c>
    </row>
    <row r="1901" spans="1:6">
      <c r="A1901" s="844" t="s">
        <v>355</v>
      </c>
      <c r="B1901" s="893" t="s">
        <v>999</v>
      </c>
      <c r="C1901" s="841" t="s">
        <v>223</v>
      </c>
      <c r="D1901" s="842">
        <v>1</v>
      </c>
      <c r="E1901" s="144"/>
      <c r="F1901" s="843">
        <f t="shared" si="33"/>
        <v>0</v>
      </c>
    </row>
    <row r="1902" spans="1:6">
      <c r="B1902" s="893"/>
      <c r="C1902" s="880"/>
      <c r="E1902" s="144"/>
      <c r="F1902" s="843">
        <f t="shared" si="33"/>
        <v>0</v>
      </c>
    </row>
    <row r="1903" spans="1:6">
      <c r="A1903" s="844" t="s">
        <v>359</v>
      </c>
      <c r="B1903" s="893" t="s">
        <v>1000</v>
      </c>
      <c r="C1903" s="841" t="s">
        <v>223</v>
      </c>
      <c r="D1903" s="842">
        <v>1</v>
      </c>
      <c r="E1903" s="144"/>
      <c r="F1903" s="843">
        <f t="shared" si="33"/>
        <v>0</v>
      </c>
    </row>
    <row r="1904" spans="1:6">
      <c r="B1904" s="893"/>
      <c r="C1904" s="880"/>
      <c r="E1904" s="144"/>
      <c r="F1904" s="843">
        <f t="shared" si="33"/>
        <v>0</v>
      </c>
    </row>
    <row r="1905" spans="1:6">
      <c r="A1905" s="844" t="s">
        <v>362</v>
      </c>
      <c r="B1905" s="893" t="s">
        <v>1001</v>
      </c>
      <c r="C1905" s="841" t="s">
        <v>223</v>
      </c>
      <c r="D1905" s="842">
        <v>1</v>
      </c>
      <c r="E1905" s="144"/>
      <c r="F1905" s="843">
        <f t="shared" si="33"/>
        <v>0</v>
      </c>
    </row>
    <row r="1906" spans="1:6">
      <c r="B1906" s="893"/>
      <c r="C1906" s="880"/>
      <c r="E1906" s="144"/>
      <c r="F1906" s="843">
        <f t="shared" si="33"/>
        <v>0</v>
      </c>
    </row>
    <row r="1907" spans="1:6">
      <c r="A1907" s="844" t="s">
        <v>366</v>
      </c>
      <c r="B1907" s="893" t="s">
        <v>1002</v>
      </c>
      <c r="C1907" s="841" t="s">
        <v>223</v>
      </c>
      <c r="D1907" s="842">
        <v>1</v>
      </c>
      <c r="E1907" s="144"/>
      <c r="F1907" s="843">
        <f t="shared" si="33"/>
        <v>0</v>
      </c>
    </row>
    <row r="1908" spans="1:6">
      <c r="B1908" s="893"/>
      <c r="C1908" s="880"/>
      <c r="E1908" s="144"/>
      <c r="F1908" s="843">
        <f t="shared" si="33"/>
        <v>0</v>
      </c>
    </row>
    <row r="1909" spans="1:6">
      <c r="A1909" s="844" t="s">
        <v>368</v>
      </c>
      <c r="B1909" s="893" t="s">
        <v>1003</v>
      </c>
      <c r="C1909" s="841" t="s">
        <v>223</v>
      </c>
      <c r="D1909" s="842">
        <v>1</v>
      </c>
      <c r="E1909" s="144"/>
      <c r="F1909" s="843">
        <f t="shared" si="33"/>
        <v>0</v>
      </c>
    </row>
    <row r="1910" spans="1:6">
      <c r="B1910" s="143"/>
      <c r="E1910" s="144"/>
      <c r="F1910" s="843">
        <f t="shared" si="33"/>
        <v>0</v>
      </c>
    </row>
    <row r="1911" spans="1:6" ht="89.25">
      <c r="A1911" s="844" t="s">
        <v>1004</v>
      </c>
      <c r="B1911" s="143" t="s">
        <v>1005</v>
      </c>
      <c r="C1911" s="841" t="s">
        <v>228</v>
      </c>
      <c r="D1911" s="842">
        <v>1135</v>
      </c>
      <c r="E1911" s="144"/>
      <c r="F1911" s="843">
        <f t="shared" si="33"/>
        <v>0</v>
      </c>
    </row>
    <row r="1912" spans="1:6">
      <c r="B1912" s="143"/>
      <c r="E1912" s="126"/>
      <c r="F1912" s="843">
        <f t="shared" si="33"/>
        <v>0</v>
      </c>
    </row>
    <row r="1913" spans="1:6" ht="63.75">
      <c r="A1913" s="844" t="s">
        <v>1006</v>
      </c>
      <c r="B1913" s="143" t="s">
        <v>1007</v>
      </c>
      <c r="C1913" s="841" t="s">
        <v>228</v>
      </c>
      <c r="D1913" s="842">
        <f>D1911</f>
        <v>1135</v>
      </c>
      <c r="E1913" s="126"/>
      <c r="F1913" s="843">
        <f t="shared" si="33"/>
        <v>0</v>
      </c>
    </row>
    <row r="1914" spans="1:6">
      <c r="B1914" s="143"/>
      <c r="E1914" s="845"/>
      <c r="F1914" s="843">
        <f t="shared" si="33"/>
        <v>0</v>
      </c>
    </row>
    <row r="1915" spans="1:6">
      <c r="B1915" s="143"/>
      <c r="E1915" s="845"/>
    </row>
    <row r="1916" spans="1:6">
      <c r="A1916" s="868"/>
      <c r="B1916" s="134" t="s">
        <v>211</v>
      </c>
      <c r="C1916" s="870"/>
      <c r="D1916" s="871"/>
      <c r="E1916" s="872"/>
      <c r="F1916" s="873"/>
    </row>
    <row r="1917" spans="1:6" ht="13.5" customHeight="1">
      <c r="B1917" s="895"/>
      <c r="E1917" s="845"/>
      <c r="F1917" s="843">
        <f t="shared" ref="F1917:F1939" si="34">D1917*E1917</f>
        <v>0</v>
      </c>
    </row>
    <row r="1918" spans="1:6">
      <c r="A1918" s="844" t="s">
        <v>1008</v>
      </c>
      <c r="B1918" s="143" t="s">
        <v>1009</v>
      </c>
      <c r="E1918" s="845"/>
      <c r="F1918" s="843">
        <f t="shared" si="34"/>
        <v>0</v>
      </c>
    </row>
    <row r="1919" spans="1:6">
      <c r="B1919" s="143" t="s">
        <v>1010</v>
      </c>
      <c r="E1919" s="845"/>
      <c r="F1919" s="843">
        <f t="shared" si="34"/>
        <v>0</v>
      </c>
    </row>
    <row r="1920" spans="1:6">
      <c r="B1920" s="143" t="s">
        <v>172</v>
      </c>
      <c r="C1920" s="841" t="s">
        <v>228</v>
      </c>
      <c r="D1920" s="842">
        <v>498</v>
      </c>
      <c r="E1920" s="144"/>
      <c r="F1920" s="125">
        <f t="shared" si="34"/>
        <v>0</v>
      </c>
    </row>
    <row r="1921" spans="1:6">
      <c r="B1921" s="143"/>
      <c r="E1921" s="144"/>
      <c r="F1921" s="125">
        <f t="shared" si="34"/>
        <v>0</v>
      </c>
    </row>
    <row r="1922" spans="1:6">
      <c r="A1922" s="844" t="s">
        <v>1011</v>
      </c>
      <c r="B1922" s="143" t="s">
        <v>1012</v>
      </c>
      <c r="E1922" s="144"/>
      <c r="F1922" s="125">
        <f t="shared" si="34"/>
        <v>0</v>
      </c>
    </row>
    <row r="1923" spans="1:6">
      <c r="B1923" s="143" t="s">
        <v>1013</v>
      </c>
      <c r="E1923" s="144"/>
      <c r="F1923" s="125">
        <f t="shared" si="34"/>
        <v>0</v>
      </c>
    </row>
    <row r="1924" spans="1:6">
      <c r="B1924" s="143" t="s">
        <v>1014</v>
      </c>
      <c r="E1924" s="144"/>
      <c r="F1924" s="125">
        <f t="shared" si="34"/>
        <v>0</v>
      </c>
    </row>
    <row r="1925" spans="1:6">
      <c r="B1925" s="143" t="s">
        <v>172</v>
      </c>
      <c r="C1925" s="841" t="s">
        <v>228</v>
      </c>
      <c r="D1925" s="842">
        <v>295</v>
      </c>
      <c r="E1925" s="144"/>
      <c r="F1925" s="125">
        <f t="shared" si="34"/>
        <v>0</v>
      </c>
    </row>
    <row r="1926" spans="1:6">
      <c r="B1926" s="143"/>
      <c r="E1926" s="144"/>
      <c r="F1926" s="125">
        <f t="shared" si="34"/>
        <v>0</v>
      </c>
    </row>
    <row r="1927" spans="1:6" ht="25.5">
      <c r="A1927" s="844" t="s">
        <v>1015</v>
      </c>
      <c r="B1927" s="143" t="s">
        <v>1016</v>
      </c>
      <c r="E1927" s="144"/>
      <c r="F1927" s="125">
        <f t="shared" si="34"/>
        <v>0</v>
      </c>
    </row>
    <row r="1928" spans="1:6">
      <c r="B1928" s="896" t="s">
        <v>1017</v>
      </c>
      <c r="E1928" s="144"/>
      <c r="F1928" s="125">
        <f t="shared" si="34"/>
        <v>0</v>
      </c>
    </row>
    <row r="1929" spans="1:6">
      <c r="B1929" s="896" t="s">
        <v>1018</v>
      </c>
      <c r="E1929" s="144"/>
      <c r="F1929" s="125">
        <f t="shared" si="34"/>
        <v>0</v>
      </c>
    </row>
    <row r="1930" spans="1:6">
      <c r="B1930" s="143" t="s">
        <v>172</v>
      </c>
      <c r="C1930" s="841" t="s">
        <v>228</v>
      </c>
      <c r="D1930" s="842">
        <v>8115</v>
      </c>
      <c r="E1930" s="145"/>
      <c r="F1930" s="125">
        <f t="shared" si="34"/>
        <v>0</v>
      </c>
    </row>
    <row r="1931" spans="1:6">
      <c r="B1931" s="143"/>
      <c r="E1931" s="144"/>
      <c r="F1931" s="125">
        <f t="shared" si="34"/>
        <v>0</v>
      </c>
    </row>
    <row r="1932" spans="1:6">
      <c r="A1932" s="844" t="s">
        <v>1019</v>
      </c>
      <c r="B1932" s="143" t="s">
        <v>1020</v>
      </c>
      <c r="E1932" s="144"/>
      <c r="F1932" s="125">
        <f t="shared" si="34"/>
        <v>0</v>
      </c>
    </row>
    <row r="1933" spans="1:6" ht="63.75">
      <c r="B1933" s="143" t="s">
        <v>2637</v>
      </c>
      <c r="E1933" s="144"/>
      <c r="F1933" s="125">
        <f t="shared" si="34"/>
        <v>0</v>
      </c>
    </row>
    <row r="1934" spans="1:6" ht="15">
      <c r="B1934" s="143" t="s">
        <v>172</v>
      </c>
      <c r="C1934" s="841" t="s">
        <v>228</v>
      </c>
      <c r="D1934" s="842">
        <v>550</v>
      </c>
      <c r="E1934" s="1304"/>
      <c r="F1934" s="125">
        <f t="shared" si="34"/>
        <v>0</v>
      </c>
    </row>
    <row r="1935" spans="1:6">
      <c r="B1935" s="143"/>
      <c r="E1935" s="842"/>
      <c r="F1935" s="843">
        <f t="shared" si="34"/>
        <v>0</v>
      </c>
    </row>
    <row r="1936" spans="1:6" ht="25.5">
      <c r="A1936" s="844" t="s">
        <v>1021</v>
      </c>
      <c r="B1936" s="860" t="s">
        <v>1022</v>
      </c>
      <c r="D1936" s="837"/>
      <c r="E1936" s="845"/>
      <c r="F1936" s="843">
        <f t="shared" si="34"/>
        <v>0</v>
      </c>
    </row>
    <row r="1937" spans="1:6" ht="104.25" customHeight="1">
      <c r="A1937" s="837"/>
      <c r="B1937" s="1278" t="s">
        <v>1023</v>
      </c>
      <c r="E1937" s="845"/>
      <c r="F1937" s="843">
        <f t="shared" si="34"/>
        <v>0</v>
      </c>
    </row>
    <row r="1938" spans="1:6">
      <c r="B1938" s="143" t="s">
        <v>172</v>
      </c>
      <c r="C1938" s="841" t="s">
        <v>228</v>
      </c>
      <c r="D1938" s="842">
        <v>62</v>
      </c>
      <c r="E1938" s="144"/>
      <c r="F1938" s="843">
        <f t="shared" si="34"/>
        <v>0</v>
      </c>
    </row>
    <row r="1939" spans="1:6">
      <c r="E1939" s="845"/>
      <c r="F1939" s="843">
        <f t="shared" si="34"/>
        <v>0</v>
      </c>
    </row>
    <row r="1940" spans="1:6">
      <c r="E1940" s="845"/>
    </row>
    <row r="1941" spans="1:6">
      <c r="A1941" s="868"/>
      <c r="B1941" s="134" t="s">
        <v>270</v>
      </c>
      <c r="C1941" s="870"/>
      <c r="D1941" s="871"/>
      <c r="E1941" s="872"/>
      <c r="F1941" s="873"/>
    </row>
    <row r="1942" spans="1:6">
      <c r="B1942" s="135"/>
      <c r="E1942" s="845"/>
    </row>
    <row r="1943" spans="1:6">
      <c r="A1943" s="844" t="s">
        <v>1024</v>
      </c>
      <c r="B1943" s="143" t="s">
        <v>1020</v>
      </c>
      <c r="E1943" s="845"/>
      <c r="F1943" s="843">
        <f t="shared" ref="F1943:F1965" si="35">D1943*E1943</f>
        <v>0</v>
      </c>
    </row>
    <row r="1944" spans="1:6" ht="63.75">
      <c r="B1944" s="143" t="s">
        <v>1025</v>
      </c>
      <c r="E1944" s="845"/>
      <c r="F1944" s="843">
        <f t="shared" si="35"/>
        <v>0</v>
      </c>
    </row>
    <row r="1945" spans="1:6">
      <c r="B1945" s="143" t="s">
        <v>172</v>
      </c>
      <c r="C1945" s="841" t="s">
        <v>228</v>
      </c>
      <c r="D1945" s="842">
        <v>316</v>
      </c>
      <c r="E1945" s="144"/>
      <c r="F1945" s="843">
        <f t="shared" si="35"/>
        <v>0</v>
      </c>
    </row>
    <row r="1946" spans="1:6" ht="15">
      <c r="E1946" s="1304"/>
      <c r="F1946" s="843">
        <f t="shared" si="35"/>
        <v>0</v>
      </c>
    </row>
    <row r="1947" spans="1:6">
      <c r="E1947" s="144"/>
      <c r="F1947" s="843">
        <f t="shared" si="35"/>
        <v>0</v>
      </c>
    </row>
    <row r="1948" spans="1:6" ht="25.5">
      <c r="A1948" s="844" t="s">
        <v>1026</v>
      </c>
      <c r="B1948" s="131" t="s">
        <v>1027</v>
      </c>
      <c r="E1948" s="144"/>
      <c r="F1948" s="843">
        <f t="shared" si="35"/>
        <v>0</v>
      </c>
    </row>
    <row r="1949" spans="1:6">
      <c r="B1949" s="131" t="s">
        <v>2638</v>
      </c>
      <c r="E1949" s="144"/>
      <c r="F1949" s="843">
        <f t="shared" si="35"/>
        <v>0</v>
      </c>
    </row>
    <row r="1950" spans="1:6">
      <c r="B1950" s="895" t="s">
        <v>1028</v>
      </c>
      <c r="C1950" s="841" t="s">
        <v>228</v>
      </c>
      <c r="D1950" s="842">
        <v>313.5</v>
      </c>
      <c r="E1950" s="144"/>
      <c r="F1950" s="843">
        <f t="shared" si="35"/>
        <v>0</v>
      </c>
    </row>
    <row r="1951" spans="1:6">
      <c r="B1951" s="135"/>
      <c r="E1951" s="144"/>
      <c r="F1951" s="843">
        <f t="shared" si="35"/>
        <v>0</v>
      </c>
    </row>
    <row r="1952" spans="1:6" ht="25.5">
      <c r="A1952" s="844" t="s">
        <v>1029</v>
      </c>
      <c r="B1952" s="131" t="s">
        <v>2639</v>
      </c>
      <c r="E1952" s="144"/>
      <c r="F1952" s="843">
        <f t="shared" si="35"/>
        <v>0</v>
      </c>
    </row>
    <row r="1953" spans="1:6">
      <c r="B1953" s="131" t="s">
        <v>2640</v>
      </c>
      <c r="E1953" s="144"/>
      <c r="F1953" s="843">
        <f t="shared" si="35"/>
        <v>0</v>
      </c>
    </row>
    <row r="1954" spans="1:6">
      <c r="B1954" s="895" t="s">
        <v>1028</v>
      </c>
      <c r="C1954" s="841" t="s">
        <v>228</v>
      </c>
      <c r="D1954" s="842">
        <v>646</v>
      </c>
      <c r="E1954" s="144"/>
      <c r="F1954" s="843">
        <f t="shared" si="35"/>
        <v>0</v>
      </c>
    </row>
    <row r="1955" spans="1:6">
      <c r="B1955" s="135"/>
      <c r="E1955" s="845"/>
      <c r="F1955" s="843">
        <f t="shared" si="35"/>
        <v>0</v>
      </c>
    </row>
    <row r="1956" spans="1:6">
      <c r="A1956" s="844" t="s">
        <v>1030</v>
      </c>
      <c r="B1956" s="131" t="s">
        <v>2641</v>
      </c>
      <c r="E1956" s="845"/>
      <c r="F1956" s="843">
        <f t="shared" si="35"/>
        <v>0</v>
      </c>
    </row>
    <row r="1957" spans="1:6" ht="25.5">
      <c r="B1957" s="131" t="s">
        <v>2642</v>
      </c>
      <c r="E1957" s="845"/>
      <c r="F1957" s="843">
        <f t="shared" si="35"/>
        <v>0</v>
      </c>
    </row>
    <row r="1958" spans="1:6">
      <c r="B1958" s="131" t="s">
        <v>2643</v>
      </c>
      <c r="E1958" s="845"/>
      <c r="F1958" s="843">
        <f t="shared" si="35"/>
        <v>0</v>
      </c>
    </row>
    <row r="1959" spans="1:6">
      <c r="B1959" s="131" t="s">
        <v>2644</v>
      </c>
      <c r="E1959" s="845"/>
      <c r="F1959" s="843">
        <f t="shared" si="35"/>
        <v>0</v>
      </c>
    </row>
    <row r="1960" spans="1:6">
      <c r="B1960" s="131" t="s">
        <v>2645</v>
      </c>
      <c r="E1960" s="845"/>
      <c r="F1960" s="843">
        <f t="shared" si="35"/>
        <v>0</v>
      </c>
    </row>
    <row r="1961" spans="1:6">
      <c r="B1961" s="131" t="s">
        <v>2646</v>
      </c>
      <c r="E1961" s="845"/>
      <c r="F1961" s="843">
        <f t="shared" si="35"/>
        <v>0</v>
      </c>
    </row>
    <row r="1962" spans="1:6">
      <c r="B1962" s="895" t="s">
        <v>1028</v>
      </c>
      <c r="C1962" s="841" t="s">
        <v>228</v>
      </c>
      <c r="D1962" s="842">
        <v>860</v>
      </c>
      <c r="E1962" s="845"/>
      <c r="F1962" s="843">
        <f t="shared" si="35"/>
        <v>0</v>
      </c>
    </row>
    <row r="1963" spans="1:6">
      <c r="B1963" s="135"/>
      <c r="E1963" s="845"/>
      <c r="F1963" s="843">
        <f t="shared" si="35"/>
        <v>0</v>
      </c>
    </row>
    <row r="1964" spans="1:6">
      <c r="E1964" s="845"/>
      <c r="F1964" s="843">
        <f t="shared" si="35"/>
        <v>0</v>
      </c>
    </row>
    <row r="1965" spans="1:6">
      <c r="A1965" s="868"/>
      <c r="B1965" s="134" t="s">
        <v>310</v>
      </c>
      <c r="C1965" s="870"/>
      <c r="D1965" s="871"/>
      <c r="E1965" s="872"/>
      <c r="F1965" s="872">
        <f t="shared" si="35"/>
        <v>0</v>
      </c>
    </row>
    <row r="1966" spans="1:6">
      <c r="B1966" s="135"/>
      <c r="E1966" s="845"/>
    </row>
    <row r="1967" spans="1:6">
      <c r="B1967" s="894" t="s">
        <v>979</v>
      </c>
      <c r="E1967" s="845"/>
      <c r="F1967" s="843">
        <f t="shared" ref="F1967:F1975" si="36">D1967*E1967</f>
        <v>0</v>
      </c>
    </row>
    <row r="1968" spans="1:6">
      <c r="B1968" s="135"/>
      <c r="E1968" s="845"/>
      <c r="F1968" s="843">
        <f t="shared" si="36"/>
        <v>0</v>
      </c>
    </row>
    <row r="1969" spans="1:6">
      <c r="A1969" s="844" t="s">
        <v>1032</v>
      </c>
      <c r="B1969" s="143" t="s">
        <v>1020</v>
      </c>
      <c r="E1969" s="845"/>
      <c r="F1969" s="843">
        <f t="shared" si="36"/>
        <v>0</v>
      </c>
    </row>
    <row r="1970" spans="1:6" ht="38.25">
      <c r="B1970" s="143" t="s">
        <v>1031</v>
      </c>
      <c r="E1970" s="845"/>
      <c r="F1970" s="843">
        <f t="shared" si="36"/>
        <v>0</v>
      </c>
    </row>
    <row r="1971" spans="1:6">
      <c r="B1971" s="143" t="s">
        <v>172</v>
      </c>
      <c r="C1971" s="841" t="s">
        <v>228</v>
      </c>
      <c r="D1971" s="842">
        <v>354</v>
      </c>
      <c r="E1971" s="144"/>
      <c r="F1971" s="843">
        <f t="shared" si="36"/>
        <v>0</v>
      </c>
    </row>
    <row r="1972" spans="1:6">
      <c r="E1972" s="842"/>
      <c r="F1972" s="843">
        <f t="shared" si="36"/>
        <v>0</v>
      </c>
    </row>
    <row r="1973" spans="1:6">
      <c r="A1973" s="844" t="s">
        <v>2647</v>
      </c>
      <c r="B1973" s="143" t="s">
        <v>1033</v>
      </c>
      <c r="E1973" s="845"/>
      <c r="F1973" s="843">
        <f t="shared" si="36"/>
        <v>0</v>
      </c>
    </row>
    <row r="1974" spans="1:6" ht="114.75">
      <c r="B1974" s="143" t="s">
        <v>1034</v>
      </c>
      <c r="E1974" s="845"/>
    </row>
    <row r="1975" spans="1:6">
      <c r="B1975" s="143" t="s">
        <v>172</v>
      </c>
      <c r="C1975" s="841" t="s">
        <v>228</v>
      </c>
      <c r="D1975" s="842">
        <v>4080</v>
      </c>
      <c r="E1975" s="144"/>
      <c r="F1975" s="843">
        <f t="shared" si="36"/>
        <v>0</v>
      </c>
    </row>
    <row r="1976" spans="1:6">
      <c r="E1976" s="845"/>
    </row>
    <row r="1977" spans="1:6">
      <c r="B1977" s="846" t="s">
        <v>172</v>
      </c>
      <c r="C1977" s="847"/>
      <c r="D1977" s="848"/>
      <c r="E1977" s="864"/>
      <c r="F1977" s="849">
        <f>SUM(F1706:F1975)</f>
        <v>0</v>
      </c>
    </row>
    <row r="1978" spans="1:6" ht="13.5" customHeight="1">
      <c r="B1978" s="146"/>
      <c r="E1978" s="845"/>
    </row>
    <row r="1979" spans="1:6" ht="13.5" customHeight="1">
      <c r="B1979" s="853"/>
      <c r="E1979" s="845"/>
    </row>
    <row r="1980" spans="1:6">
      <c r="B1980" s="853"/>
      <c r="C1980" s="854"/>
      <c r="D1980" s="855"/>
      <c r="E1980" s="865"/>
      <c r="F1980" s="856"/>
    </row>
    <row r="1981" spans="1:6">
      <c r="A1981" s="840" t="s">
        <v>42</v>
      </c>
      <c r="B1981" s="1529" t="s">
        <v>1035</v>
      </c>
      <c r="C1981" s="1529"/>
      <c r="D1981" s="1529"/>
      <c r="E1981" s="1529"/>
      <c r="F1981" s="1529"/>
    </row>
    <row r="1982" spans="1:6">
      <c r="B1982" s="1276"/>
      <c r="C1982" s="1274"/>
      <c r="D1982" s="883"/>
      <c r="E1982" s="889"/>
      <c r="F1982" s="866"/>
    </row>
    <row r="1983" spans="1:6">
      <c r="B1983" s="1533" t="s">
        <v>424</v>
      </c>
      <c r="C1983" s="1533"/>
      <c r="D1983" s="1533"/>
      <c r="E1983" s="1533"/>
      <c r="F1983" s="1533"/>
    </row>
    <row r="1984" spans="1:6">
      <c r="A1984" s="844" t="s">
        <v>102</v>
      </c>
      <c r="B1984" s="1533" t="s">
        <v>1036</v>
      </c>
      <c r="C1984" s="1533"/>
      <c r="D1984" s="1533"/>
      <c r="E1984" s="1533"/>
      <c r="F1984" s="1533"/>
    </row>
    <row r="1985" spans="1:6">
      <c r="A1985" s="844" t="s">
        <v>102</v>
      </c>
      <c r="B1985" s="1533" t="s">
        <v>1037</v>
      </c>
      <c r="C1985" s="1533"/>
      <c r="D1985" s="1533"/>
      <c r="E1985" s="1533"/>
      <c r="F1985" s="1533"/>
    </row>
    <row r="1986" spans="1:6">
      <c r="A1986" s="844" t="s">
        <v>102</v>
      </c>
      <c r="B1986" s="1533" t="s">
        <v>1038</v>
      </c>
      <c r="C1986" s="1533"/>
      <c r="D1986" s="1533"/>
      <c r="E1986" s="1533"/>
      <c r="F1986" s="1533"/>
    </row>
    <row r="1987" spans="1:6">
      <c r="A1987" s="844" t="s">
        <v>102</v>
      </c>
      <c r="B1987" s="1533" t="s">
        <v>1039</v>
      </c>
      <c r="C1987" s="1533"/>
      <c r="D1987" s="1533"/>
      <c r="E1987" s="1533"/>
      <c r="F1987" s="1533"/>
    </row>
    <row r="1988" spans="1:6">
      <c r="A1988" s="844" t="s">
        <v>102</v>
      </c>
      <c r="B1988" s="1533" t="s">
        <v>1040</v>
      </c>
      <c r="C1988" s="1533"/>
      <c r="D1988" s="1533"/>
      <c r="E1988" s="1533"/>
      <c r="F1988" s="1533"/>
    </row>
    <row r="1989" spans="1:6">
      <c r="A1989" s="844" t="s">
        <v>102</v>
      </c>
      <c r="B1989" s="1533" t="s">
        <v>1041</v>
      </c>
      <c r="C1989" s="1533"/>
      <c r="D1989" s="1533"/>
      <c r="E1989" s="1533"/>
      <c r="F1989" s="1533"/>
    </row>
    <row r="1990" spans="1:6">
      <c r="A1990" s="844" t="s">
        <v>102</v>
      </c>
      <c r="B1990" s="1533" t="s">
        <v>1042</v>
      </c>
      <c r="C1990" s="1533"/>
      <c r="D1990" s="1533"/>
      <c r="E1990" s="1533"/>
      <c r="F1990" s="1533"/>
    </row>
    <row r="1991" spans="1:6">
      <c r="A1991" s="844" t="s">
        <v>102</v>
      </c>
      <c r="B1991" s="1533" t="s">
        <v>1043</v>
      </c>
      <c r="C1991" s="1533"/>
      <c r="D1991" s="1533"/>
      <c r="E1991" s="1533"/>
      <c r="F1991" s="1533"/>
    </row>
    <row r="1992" spans="1:6">
      <c r="A1992" s="844" t="s">
        <v>102</v>
      </c>
      <c r="B1992" s="1533" t="s">
        <v>1044</v>
      </c>
      <c r="C1992" s="1533"/>
      <c r="D1992" s="1533"/>
      <c r="E1992" s="1533"/>
      <c r="F1992" s="1533"/>
    </row>
    <row r="1993" spans="1:6">
      <c r="A1993" s="844" t="s">
        <v>102</v>
      </c>
      <c r="B1993" s="1533" t="s">
        <v>1045</v>
      </c>
      <c r="C1993" s="1533"/>
      <c r="D1993" s="1533"/>
      <c r="E1993" s="1533"/>
      <c r="F1993" s="1533"/>
    </row>
    <row r="1994" spans="1:6">
      <c r="A1994" s="844" t="s">
        <v>102</v>
      </c>
      <c r="B1994" s="1533" t="s">
        <v>1046</v>
      </c>
      <c r="C1994" s="1533"/>
      <c r="D1994" s="1533"/>
      <c r="E1994" s="1533"/>
      <c r="F1994" s="1533"/>
    </row>
    <row r="1995" spans="1:6">
      <c r="A1995" s="844" t="s">
        <v>102</v>
      </c>
      <c r="B1995" s="1533" t="s">
        <v>1047</v>
      </c>
      <c r="C1995" s="1533"/>
      <c r="D1995" s="1533"/>
      <c r="E1995" s="1533"/>
      <c r="F1995" s="1533"/>
    </row>
    <row r="1996" spans="1:6">
      <c r="A1996" s="844" t="s">
        <v>102</v>
      </c>
      <c r="B1996" s="1278" t="s">
        <v>1048</v>
      </c>
      <c r="C1996" s="861"/>
      <c r="D1996" s="862"/>
      <c r="E1996" s="861"/>
      <c r="F1996" s="863"/>
    </row>
    <row r="1997" spans="1:6">
      <c r="A1997" s="844" t="s">
        <v>102</v>
      </c>
      <c r="B1997" s="1533" t="s">
        <v>1049</v>
      </c>
      <c r="C1997" s="1533"/>
      <c r="D1997" s="1533"/>
      <c r="E1997" s="1533"/>
      <c r="F1997" s="1533"/>
    </row>
    <row r="1998" spans="1:6">
      <c r="A1998" s="844" t="s">
        <v>102</v>
      </c>
      <c r="B1998" s="1533" t="s">
        <v>1050</v>
      </c>
      <c r="C1998" s="1533"/>
      <c r="D1998" s="1533"/>
      <c r="E1998" s="1533"/>
      <c r="F1998" s="1533"/>
    </row>
    <row r="1999" spans="1:6" ht="25.5" customHeight="1">
      <c r="A1999" s="844" t="s">
        <v>102</v>
      </c>
      <c r="B1999" s="1533" t="s">
        <v>1051</v>
      </c>
      <c r="C1999" s="1533"/>
      <c r="D1999" s="1533"/>
      <c r="E1999" s="1533"/>
      <c r="F1999" s="1533"/>
    </row>
    <row r="2000" spans="1:6">
      <c r="A2000" s="844" t="s">
        <v>102</v>
      </c>
      <c r="B2000" s="1533" t="s">
        <v>1052</v>
      </c>
      <c r="C2000" s="1533"/>
      <c r="D2000" s="1533"/>
      <c r="E2000" s="1533"/>
      <c r="F2000" s="1533"/>
    </row>
    <row r="2001" spans="1:6">
      <c r="B2001" s="1533" t="s">
        <v>1053</v>
      </c>
      <c r="C2001" s="1533"/>
      <c r="D2001" s="1533"/>
      <c r="E2001" s="1533"/>
      <c r="F2001" s="1533"/>
    </row>
    <row r="2002" spans="1:6">
      <c r="B2002" s="1533" t="s">
        <v>1054</v>
      </c>
      <c r="C2002" s="1533"/>
      <c r="D2002" s="1533"/>
      <c r="E2002" s="1533"/>
      <c r="F2002" s="1533"/>
    </row>
    <row r="2003" spans="1:6">
      <c r="B2003" s="1533" t="s">
        <v>1055</v>
      </c>
      <c r="C2003" s="1533"/>
      <c r="D2003" s="1533"/>
      <c r="E2003" s="1533"/>
      <c r="F2003" s="1533"/>
    </row>
    <row r="2004" spans="1:6" ht="42" customHeight="1">
      <c r="B2004" s="1533" t="s">
        <v>1056</v>
      </c>
      <c r="C2004" s="1533"/>
      <c r="D2004" s="1533"/>
      <c r="E2004" s="1533"/>
      <c r="F2004" s="1533"/>
    </row>
    <row r="2005" spans="1:6">
      <c r="B2005" s="1533" t="s">
        <v>1057</v>
      </c>
      <c r="C2005" s="1533"/>
      <c r="D2005" s="1533"/>
      <c r="E2005" s="1533"/>
      <c r="F2005" s="1533"/>
    </row>
    <row r="2006" spans="1:6">
      <c r="B2006" s="1533" t="s">
        <v>1058</v>
      </c>
      <c r="C2006" s="1533"/>
      <c r="D2006" s="1533"/>
      <c r="E2006" s="1533"/>
      <c r="F2006" s="1533"/>
    </row>
    <row r="2007" spans="1:6" ht="42.75" customHeight="1">
      <c r="B2007" s="1533" t="s">
        <v>1059</v>
      </c>
      <c r="C2007" s="1533"/>
      <c r="D2007" s="1533"/>
      <c r="E2007" s="1533"/>
      <c r="F2007" s="1533"/>
    </row>
    <row r="2008" spans="1:6" ht="27.75" customHeight="1">
      <c r="B2008" s="1533" t="s">
        <v>1060</v>
      </c>
      <c r="C2008" s="1533"/>
      <c r="D2008" s="1533"/>
      <c r="E2008" s="1533"/>
      <c r="F2008" s="1533"/>
    </row>
    <row r="2010" spans="1:6">
      <c r="A2010" s="868"/>
      <c r="B2010" s="134" t="s">
        <v>211</v>
      </c>
      <c r="C2010" s="870"/>
      <c r="D2010" s="871"/>
      <c r="E2010" s="872"/>
      <c r="F2010" s="873"/>
    </row>
    <row r="2012" spans="1:6" ht="76.5">
      <c r="A2012" s="844" t="s">
        <v>19</v>
      </c>
      <c r="B2012" s="143" t="s">
        <v>1061</v>
      </c>
      <c r="C2012" s="837"/>
      <c r="D2012" s="837"/>
      <c r="F2012" s="843">
        <f>D2012*E2012</f>
        <v>0</v>
      </c>
    </row>
    <row r="2013" spans="1:6">
      <c r="B2013" s="897" t="s">
        <v>1062</v>
      </c>
      <c r="C2013" s="898" t="s">
        <v>218</v>
      </c>
      <c r="D2013" s="842">
        <v>255</v>
      </c>
      <c r="E2013" s="144"/>
      <c r="F2013" s="843">
        <f t="shared" ref="F2013:F2045" si="37">D2013*E2013</f>
        <v>0</v>
      </c>
    </row>
    <row r="2014" spans="1:6">
      <c r="B2014" s="143"/>
      <c r="C2014" s="898"/>
      <c r="E2014" s="147"/>
      <c r="F2014" s="843">
        <f t="shared" si="37"/>
        <v>0</v>
      </c>
    </row>
    <row r="2015" spans="1:6" ht="118.5" customHeight="1">
      <c r="A2015" s="844" t="s">
        <v>32</v>
      </c>
      <c r="B2015" s="143" t="s">
        <v>2812</v>
      </c>
      <c r="C2015" s="898"/>
      <c r="E2015" s="147"/>
      <c r="F2015" s="843">
        <f t="shared" si="37"/>
        <v>0</v>
      </c>
    </row>
    <row r="2016" spans="1:6" ht="38.25">
      <c r="B2016" s="143" t="s">
        <v>1063</v>
      </c>
      <c r="C2016" s="898"/>
      <c r="E2016" s="147"/>
      <c r="F2016" s="843">
        <f t="shared" si="37"/>
        <v>0</v>
      </c>
    </row>
    <row r="2017" spans="1:6">
      <c r="B2017" s="897" t="s">
        <v>1062</v>
      </c>
      <c r="C2017" s="898" t="s">
        <v>218</v>
      </c>
      <c r="D2017" s="842">
        <f>D2013</f>
        <v>255</v>
      </c>
      <c r="E2017" s="144"/>
      <c r="F2017" s="843">
        <f t="shared" si="37"/>
        <v>0</v>
      </c>
    </row>
    <row r="2018" spans="1:6">
      <c r="B2018" s="897"/>
      <c r="C2018" s="898"/>
      <c r="E2018" s="144"/>
      <c r="F2018" s="843">
        <f t="shared" si="37"/>
        <v>0</v>
      </c>
    </row>
    <row r="2019" spans="1:6" ht="25.5">
      <c r="A2019" s="844" t="s">
        <v>53</v>
      </c>
      <c r="B2019" s="897" t="s">
        <v>1064</v>
      </c>
      <c r="C2019" s="899" t="s">
        <v>556</v>
      </c>
      <c r="D2019" s="842">
        <v>79</v>
      </c>
      <c r="E2019" s="144"/>
      <c r="F2019" s="843">
        <f t="shared" si="37"/>
        <v>0</v>
      </c>
    </row>
    <row r="2020" spans="1:6">
      <c r="B2020" s="897"/>
      <c r="C2020" s="898"/>
      <c r="D2020" s="900"/>
      <c r="E2020" s="123"/>
      <c r="F2020" s="843">
        <f t="shared" si="37"/>
        <v>0</v>
      </c>
    </row>
    <row r="2021" spans="1:6" ht="38.25">
      <c r="A2021" s="844" t="s">
        <v>219</v>
      </c>
      <c r="B2021" s="1278" t="s">
        <v>1065</v>
      </c>
      <c r="C2021" s="837"/>
      <c r="D2021" s="837"/>
      <c r="E2021" s="123"/>
      <c r="F2021" s="843">
        <f t="shared" si="37"/>
        <v>0</v>
      </c>
    </row>
    <row r="2022" spans="1:6">
      <c r="B2022" s="1278" t="s">
        <v>1066</v>
      </c>
      <c r="C2022" s="837"/>
      <c r="D2022" s="837"/>
      <c r="E2022" s="123"/>
      <c r="F2022" s="843">
        <f t="shared" si="37"/>
        <v>0</v>
      </c>
    </row>
    <row r="2023" spans="1:6">
      <c r="B2023" s="1278" t="s">
        <v>1067</v>
      </c>
      <c r="C2023" s="841" t="s">
        <v>556</v>
      </c>
      <c r="D2023" s="842">
        <v>4.0999999999999996</v>
      </c>
      <c r="E2023" s="126"/>
      <c r="F2023" s="843">
        <f t="shared" si="37"/>
        <v>0</v>
      </c>
    </row>
    <row r="2024" spans="1:6">
      <c r="B2024" s="1278" t="s">
        <v>1068</v>
      </c>
      <c r="C2024" s="841" t="s">
        <v>556</v>
      </c>
      <c r="D2024" s="842">
        <v>1.2</v>
      </c>
      <c r="E2024" s="126"/>
      <c r="F2024" s="843">
        <f t="shared" si="37"/>
        <v>0</v>
      </c>
    </row>
    <row r="2025" spans="1:6">
      <c r="B2025" s="1278" t="s">
        <v>1069</v>
      </c>
      <c r="C2025" s="841" t="s">
        <v>556</v>
      </c>
      <c r="D2025" s="842">
        <v>2.1</v>
      </c>
      <c r="E2025" s="126"/>
      <c r="F2025" s="843">
        <f t="shared" si="37"/>
        <v>0</v>
      </c>
    </row>
    <row r="2026" spans="1:6">
      <c r="B2026" s="1278" t="s">
        <v>2648</v>
      </c>
      <c r="C2026" s="841" t="s">
        <v>556</v>
      </c>
      <c r="D2026" s="842">
        <v>133.69999999999999</v>
      </c>
      <c r="E2026" s="845"/>
      <c r="F2026" s="843">
        <f t="shared" si="37"/>
        <v>0</v>
      </c>
    </row>
    <row r="2027" spans="1:6">
      <c r="E2027" s="845"/>
      <c r="F2027" s="843">
        <f t="shared" si="37"/>
        <v>0</v>
      </c>
    </row>
    <row r="2028" spans="1:6" ht="38.25">
      <c r="A2028" s="844" t="s">
        <v>224</v>
      </c>
      <c r="B2028" s="1278" t="s">
        <v>1070</v>
      </c>
      <c r="D2028" s="900"/>
      <c r="E2028" s="845"/>
      <c r="F2028" s="843">
        <f t="shared" si="37"/>
        <v>0</v>
      </c>
    </row>
    <row r="2029" spans="1:6">
      <c r="B2029" s="1278" t="s">
        <v>1071</v>
      </c>
      <c r="C2029" s="841" t="s">
        <v>223</v>
      </c>
      <c r="D2029" s="842">
        <v>2</v>
      </c>
      <c r="E2029" s="126"/>
      <c r="F2029" s="843">
        <f t="shared" si="37"/>
        <v>0</v>
      </c>
    </row>
    <row r="2030" spans="1:6">
      <c r="E2030" s="845"/>
      <c r="F2030" s="843">
        <f t="shared" si="37"/>
        <v>0</v>
      </c>
    </row>
    <row r="2031" spans="1:6" ht="76.5">
      <c r="A2031" s="844" t="s">
        <v>226</v>
      </c>
      <c r="B2031" s="1278" t="s">
        <v>2775</v>
      </c>
      <c r="E2031" s="845"/>
      <c r="F2031" s="843">
        <f t="shared" si="37"/>
        <v>0</v>
      </c>
    </row>
    <row r="2032" spans="1:6" ht="38.25">
      <c r="B2032" s="1278" t="s">
        <v>2649</v>
      </c>
      <c r="E2032" s="845"/>
      <c r="F2032" s="843">
        <f t="shared" si="37"/>
        <v>0</v>
      </c>
    </row>
    <row r="2033" spans="1:6">
      <c r="B2033" s="1278" t="s">
        <v>2650</v>
      </c>
      <c r="C2033" s="841" t="s">
        <v>218</v>
      </c>
      <c r="D2033" s="842">
        <v>764</v>
      </c>
      <c r="E2033" s="845"/>
      <c r="F2033" s="843">
        <f t="shared" si="37"/>
        <v>0</v>
      </c>
    </row>
    <row r="2034" spans="1:6">
      <c r="B2034" s="1278" t="s">
        <v>2663</v>
      </c>
      <c r="C2034" s="841" t="s">
        <v>556</v>
      </c>
      <c r="D2034" s="842">
        <v>342</v>
      </c>
      <c r="E2034" s="845"/>
      <c r="F2034" s="843">
        <f t="shared" si="37"/>
        <v>0</v>
      </c>
    </row>
    <row r="2035" spans="1:6">
      <c r="B2035" s="1278" t="s">
        <v>2664</v>
      </c>
      <c r="C2035" s="841" t="s">
        <v>218</v>
      </c>
      <c r="D2035" s="842">
        <v>764</v>
      </c>
      <c r="E2035" s="845"/>
      <c r="F2035" s="843">
        <f t="shared" si="37"/>
        <v>0</v>
      </c>
    </row>
    <row r="2036" spans="1:6">
      <c r="E2036" s="845"/>
      <c r="F2036" s="843">
        <f t="shared" si="37"/>
        <v>0</v>
      </c>
    </row>
    <row r="2037" spans="1:6">
      <c r="A2037" s="868"/>
      <c r="B2037" s="134" t="s">
        <v>270</v>
      </c>
      <c r="C2037" s="870"/>
      <c r="D2037" s="871"/>
      <c r="E2037" s="872"/>
      <c r="F2037" s="872">
        <f t="shared" si="37"/>
        <v>0</v>
      </c>
    </row>
    <row r="2038" spans="1:6">
      <c r="B2038" s="135"/>
      <c r="E2038" s="845"/>
      <c r="F2038" s="843">
        <f t="shared" si="37"/>
        <v>0</v>
      </c>
    </row>
    <row r="2039" spans="1:6" ht="38.25">
      <c r="A2039" s="844" t="s">
        <v>229</v>
      </c>
      <c r="B2039" s="1278" t="s">
        <v>1065</v>
      </c>
      <c r="C2039" s="837"/>
      <c r="D2039" s="837"/>
      <c r="E2039" s="845"/>
      <c r="F2039" s="843">
        <f t="shared" si="37"/>
        <v>0</v>
      </c>
    </row>
    <row r="2040" spans="1:6">
      <c r="B2040" s="1278" t="s">
        <v>1066</v>
      </c>
      <c r="C2040" s="837"/>
      <c r="D2040" s="837"/>
      <c r="E2040" s="845"/>
      <c r="F2040" s="843">
        <f t="shared" si="37"/>
        <v>0</v>
      </c>
    </row>
    <row r="2041" spans="1:6">
      <c r="B2041" s="1278" t="s">
        <v>1069</v>
      </c>
      <c r="C2041" s="841" t="s">
        <v>556</v>
      </c>
      <c r="D2041" s="842">
        <v>1.1000000000000001</v>
      </c>
      <c r="E2041" s="126"/>
      <c r="F2041" s="843">
        <f t="shared" si="37"/>
        <v>0</v>
      </c>
    </row>
    <row r="2042" spans="1:6">
      <c r="E2042" s="126"/>
      <c r="F2042" s="843">
        <f t="shared" si="37"/>
        <v>0</v>
      </c>
    </row>
    <row r="2043" spans="1:6">
      <c r="E2043" s="126"/>
      <c r="F2043" s="843">
        <f t="shared" si="37"/>
        <v>0</v>
      </c>
    </row>
    <row r="2044" spans="1:6" ht="38.25">
      <c r="A2044" s="844" t="s">
        <v>231</v>
      </c>
      <c r="B2044" s="1278" t="s">
        <v>1070</v>
      </c>
      <c r="D2044" s="900"/>
      <c r="E2044" s="126"/>
      <c r="F2044" s="843">
        <f t="shared" si="37"/>
        <v>0</v>
      </c>
    </row>
    <row r="2045" spans="1:6">
      <c r="B2045" s="1278" t="s">
        <v>1071</v>
      </c>
      <c r="C2045" s="841" t="s">
        <v>223</v>
      </c>
      <c r="D2045" s="842">
        <v>2</v>
      </c>
      <c r="E2045" s="126"/>
      <c r="F2045" s="843">
        <f t="shared" si="37"/>
        <v>0</v>
      </c>
    </row>
    <row r="2046" spans="1:6">
      <c r="B2046" s="1281"/>
      <c r="E2046" s="845"/>
    </row>
    <row r="2047" spans="1:6">
      <c r="B2047" s="901" t="s">
        <v>172</v>
      </c>
      <c r="C2047" s="847"/>
      <c r="D2047" s="848"/>
      <c r="E2047" s="864"/>
      <c r="F2047" s="127">
        <f>SUM(F2012:F2046)</f>
        <v>0</v>
      </c>
    </row>
    <row r="2048" spans="1:6">
      <c r="E2048" s="845"/>
    </row>
    <row r="2049" spans="1:6">
      <c r="E2049" s="845"/>
    </row>
    <row r="2050" spans="1:6">
      <c r="A2050" s="840" t="s">
        <v>44</v>
      </c>
      <c r="B2050" s="1529" t="s">
        <v>1072</v>
      </c>
      <c r="C2050" s="1529"/>
      <c r="D2050" s="1529"/>
      <c r="E2050" s="1529"/>
      <c r="F2050" s="1529"/>
    </row>
    <row r="2051" spans="1:6" ht="13.5" customHeight="1">
      <c r="B2051" s="1276"/>
      <c r="C2051" s="1274"/>
      <c r="D2051" s="883"/>
      <c r="E2051" s="1274"/>
      <c r="F2051" s="866"/>
    </row>
    <row r="2052" spans="1:6" ht="13.5" customHeight="1">
      <c r="A2052" s="837"/>
      <c r="B2052" s="1533" t="s">
        <v>1073</v>
      </c>
      <c r="C2052" s="1533"/>
      <c r="D2052" s="1533"/>
      <c r="E2052" s="1533"/>
      <c r="F2052" s="1533"/>
    </row>
    <row r="2053" spans="1:6" ht="27.75" customHeight="1">
      <c r="A2053" s="837"/>
      <c r="B2053" s="1533" t="s">
        <v>1074</v>
      </c>
      <c r="C2053" s="1533"/>
      <c r="D2053" s="1533"/>
      <c r="E2053" s="1533"/>
      <c r="F2053" s="1533"/>
    </row>
    <row r="2054" spans="1:6" ht="27.75" customHeight="1">
      <c r="A2054" s="837"/>
      <c r="B2054" s="1533" t="s">
        <v>1075</v>
      </c>
      <c r="C2054" s="1533"/>
      <c r="D2054" s="1533"/>
      <c r="E2054" s="1533"/>
      <c r="F2054" s="1533"/>
    </row>
    <row r="2055" spans="1:6" ht="12.75" customHeight="1">
      <c r="A2055" s="837"/>
      <c r="B2055" s="1533" t="s">
        <v>1076</v>
      </c>
      <c r="C2055" s="1533"/>
      <c r="D2055" s="1533"/>
      <c r="E2055" s="1533"/>
      <c r="F2055" s="1533"/>
    </row>
    <row r="2056" spans="1:6" ht="27.75" customHeight="1">
      <c r="A2056" s="837"/>
      <c r="B2056" s="1533" t="s">
        <v>1077</v>
      </c>
      <c r="C2056" s="1533"/>
      <c r="D2056" s="1533"/>
      <c r="E2056" s="1533"/>
      <c r="F2056" s="1533"/>
    </row>
    <row r="2057" spans="1:6" ht="27.75" customHeight="1">
      <c r="A2057" s="837"/>
      <c r="B2057" s="1533" t="s">
        <v>1078</v>
      </c>
      <c r="C2057" s="1533"/>
      <c r="D2057" s="1533"/>
      <c r="E2057" s="1533"/>
      <c r="F2057" s="1533"/>
    </row>
    <row r="2058" spans="1:6" ht="12.75" customHeight="1">
      <c r="A2058" s="837"/>
      <c r="B2058" s="1533" t="s">
        <v>1079</v>
      </c>
      <c r="C2058" s="1533"/>
      <c r="D2058" s="1533"/>
      <c r="E2058" s="1533"/>
      <c r="F2058" s="1533"/>
    </row>
    <row r="2059" spans="1:6" ht="12.75" customHeight="1">
      <c r="A2059" s="837"/>
      <c r="B2059" s="1533" t="s">
        <v>1080</v>
      </c>
      <c r="C2059" s="1533"/>
      <c r="D2059" s="1533"/>
      <c r="E2059" s="1533"/>
      <c r="F2059" s="1533"/>
    </row>
    <row r="2060" spans="1:6" ht="27" customHeight="1">
      <c r="A2060" s="837"/>
      <c r="B2060" s="1533" t="s">
        <v>1081</v>
      </c>
      <c r="C2060" s="1533"/>
      <c r="D2060" s="1533"/>
      <c r="E2060" s="1533"/>
      <c r="F2060" s="1533"/>
    </row>
    <row r="2061" spans="1:6" ht="67.5" customHeight="1">
      <c r="A2061" s="837"/>
      <c r="B2061" s="1533" t="s">
        <v>1082</v>
      </c>
      <c r="C2061" s="1533"/>
      <c r="D2061" s="1533"/>
      <c r="E2061" s="1533"/>
      <c r="F2061" s="1533"/>
    </row>
    <row r="2062" spans="1:6" ht="41.25" customHeight="1">
      <c r="A2062" s="837"/>
      <c r="B2062" s="1533" t="s">
        <v>1083</v>
      </c>
      <c r="C2062" s="1533"/>
      <c r="D2062" s="1533"/>
      <c r="E2062" s="1533"/>
      <c r="F2062" s="1533"/>
    </row>
    <row r="2063" spans="1:6" ht="25.5" customHeight="1">
      <c r="A2063" s="837"/>
      <c r="B2063" s="1533" t="s">
        <v>1084</v>
      </c>
      <c r="C2063" s="1533"/>
      <c r="D2063" s="1533"/>
      <c r="E2063" s="1533"/>
      <c r="F2063" s="1533"/>
    </row>
    <row r="2064" spans="1:6" ht="27.75" customHeight="1">
      <c r="A2064" s="837"/>
      <c r="B2064" s="1533" t="s">
        <v>1085</v>
      </c>
      <c r="C2064" s="1533"/>
      <c r="D2064" s="1533"/>
      <c r="E2064" s="1533"/>
      <c r="F2064" s="1533"/>
    </row>
    <row r="2065" spans="1:6" ht="12.75" customHeight="1">
      <c r="A2065" s="837"/>
      <c r="B2065" s="1533" t="s">
        <v>1086</v>
      </c>
      <c r="C2065" s="1533"/>
      <c r="D2065" s="1533"/>
      <c r="E2065" s="1533"/>
      <c r="F2065" s="1533"/>
    </row>
    <row r="2066" spans="1:6" ht="52.5" customHeight="1">
      <c r="A2066" s="837"/>
      <c r="B2066" s="1533" t="s">
        <v>1087</v>
      </c>
      <c r="C2066" s="1533"/>
      <c r="D2066" s="1533"/>
      <c r="E2066" s="1533"/>
      <c r="F2066" s="1533"/>
    </row>
    <row r="2067" spans="1:6" ht="41.25" customHeight="1">
      <c r="A2067" s="837"/>
      <c r="B2067" s="1533" t="s">
        <v>1088</v>
      </c>
      <c r="C2067" s="1533"/>
      <c r="D2067" s="1533"/>
      <c r="E2067" s="1533"/>
      <c r="F2067" s="1533"/>
    </row>
    <row r="2068" spans="1:6" ht="12.75" customHeight="1">
      <c r="B2068" s="1533" t="s">
        <v>746</v>
      </c>
      <c r="C2068" s="1533"/>
      <c r="D2068" s="1533"/>
      <c r="E2068" s="1533"/>
      <c r="F2068" s="1533"/>
    </row>
    <row r="2069" spans="1:6" ht="12.75" customHeight="1">
      <c r="A2069" s="844" t="s">
        <v>102</v>
      </c>
      <c r="B2069" s="1533" t="s">
        <v>1089</v>
      </c>
      <c r="C2069" s="1533"/>
      <c r="D2069" s="1533"/>
      <c r="E2069" s="1533"/>
      <c r="F2069" s="1533"/>
    </row>
    <row r="2070" spans="1:6" ht="12.75" customHeight="1">
      <c r="A2070" s="844" t="s">
        <v>102</v>
      </c>
      <c r="B2070" s="1533" t="s">
        <v>1090</v>
      </c>
      <c r="C2070" s="1533"/>
      <c r="D2070" s="1533"/>
      <c r="E2070" s="1533"/>
      <c r="F2070" s="1533"/>
    </row>
    <row r="2071" spans="1:6">
      <c r="B2071" s="1533"/>
      <c r="C2071" s="1533"/>
      <c r="D2071" s="1533"/>
      <c r="E2071" s="1533"/>
      <c r="F2071" s="1533"/>
    </row>
    <row r="2072" spans="1:6">
      <c r="C2072" s="1278"/>
      <c r="D2072" s="1278"/>
      <c r="E2072" s="861"/>
      <c r="F2072" s="863"/>
    </row>
    <row r="2073" spans="1:6">
      <c r="A2073" s="868"/>
      <c r="B2073" s="134" t="s">
        <v>211</v>
      </c>
      <c r="C2073" s="870"/>
      <c r="D2073" s="871"/>
      <c r="E2073" s="872"/>
      <c r="F2073" s="873"/>
    </row>
    <row r="2074" spans="1:6">
      <c r="C2074" s="1278"/>
      <c r="D2074" s="1278"/>
      <c r="E2074" s="861"/>
      <c r="F2074" s="863"/>
    </row>
    <row r="2075" spans="1:6" ht="102">
      <c r="A2075" s="844" t="s">
        <v>19</v>
      </c>
      <c r="B2075" s="1284" t="s">
        <v>2669</v>
      </c>
      <c r="C2075" s="841" t="s">
        <v>218</v>
      </c>
      <c r="D2075" s="842">
        <v>400</v>
      </c>
      <c r="E2075" s="126"/>
      <c r="F2075" s="843">
        <f t="shared" ref="F2075:F2100" si="38">D2075*E2075</f>
        <v>0</v>
      </c>
    </row>
    <row r="2076" spans="1:6" ht="25.5">
      <c r="B2076" s="1284" t="s">
        <v>2773</v>
      </c>
      <c r="E2076" s="128"/>
      <c r="F2076" s="843">
        <f t="shared" si="38"/>
        <v>0</v>
      </c>
    </row>
    <row r="2077" spans="1:6" ht="51">
      <c r="A2077" s="844" t="s">
        <v>32</v>
      </c>
      <c r="B2077" s="1278" t="s">
        <v>2684</v>
      </c>
      <c r="C2077" s="841" t="s">
        <v>556</v>
      </c>
      <c r="D2077" s="842">
        <v>168</v>
      </c>
      <c r="E2077" s="126"/>
      <c r="F2077" s="843">
        <f t="shared" si="38"/>
        <v>0</v>
      </c>
    </row>
    <row r="2078" spans="1:6">
      <c r="C2078" s="1278"/>
      <c r="D2078" s="1278"/>
      <c r="E2078" s="128"/>
      <c r="F2078" s="843">
        <f t="shared" si="38"/>
        <v>0</v>
      </c>
    </row>
    <row r="2079" spans="1:6" ht="38.25">
      <c r="A2079" s="844" t="s">
        <v>53</v>
      </c>
      <c r="B2079" s="1278" t="s">
        <v>2670</v>
      </c>
      <c r="E2079" s="128"/>
      <c r="F2079" s="843">
        <f t="shared" si="38"/>
        <v>0</v>
      </c>
    </row>
    <row r="2080" spans="1:6" ht="38.25">
      <c r="B2080" s="1278" t="s">
        <v>1093</v>
      </c>
      <c r="C2080" s="841" t="s">
        <v>218</v>
      </c>
      <c r="D2080" s="842">
        <v>573</v>
      </c>
      <c r="E2080" s="126"/>
      <c r="F2080" s="843">
        <f t="shared" si="38"/>
        <v>0</v>
      </c>
    </row>
    <row r="2081" spans="1:6" ht="25.5">
      <c r="B2081" s="1284" t="s">
        <v>2773</v>
      </c>
      <c r="C2081" s="1278"/>
      <c r="D2081" s="1278"/>
      <c r="E2081" s="128"/>
      <c r="F2081" s="843">
        <f t="shared" si="38"/>
        <v>0</v>
      </c>
    </row>
    <row r="2082" spans="1:6" ht="38.25">
      <c r="A2082" s="844" t="s">
        <v>219</v>
      </c>
      <c r="B2082" s="1278" t="s">
        <v>2685</v>
      </c>
      <c r="C2082" s="841" t="s">
        <v>556</v>
      </c>
      <c r="D2082" s="842">
        <v>356</v>
      </c>
      <c r="E2082" s="126"/>
      <c r="F2082" s="843">
        <f t="shared" si="38"/>
        <v>0</v>
      </c>
    </row>
    <row r="2083" spans="1:6">
      <c r="C2083" s="1278"/>
      <c r="D2083" s="1278"/>
      <c r="E2083" s="128"/>
      <c r="F2083" s="843">
        <f t="shared" si="38"/>
        <v>0</v>
      </c>
    </row>
    <row r="2084" spans="1:6" ht="178.5">
      <c r="A2084" s="844" t="s">
        <v>224</v>
      </c>
      <c r="B2084" s="1278" t="s">
        <v>2671</v>
      </c>
      <c r="C2084" s="880"/>
      <c r="E2084" s="126"/>
      <c r="F2084" s="843">
        <f t="shared" si="38"/>
        <v>0</v>
      </c>
    </row>
    <row r="2085" spans="1:6">
      <c r="B2085" s="1284" t="s">
        <v>1094</v>
      </c>
      <c r="C2085" s="880"/>
      <c r="E2085" s="126"/>
      <c r="F2085" s="843">
        <f t="shared" si="38"/>
        <v>0</v>
      </c>
    </row>
    <row r="2086" spans="1:6">
      <c r="B2086" s="1284" t="s">
        <v>1095</v>
      </c>
      <c r="C2086" s="880"/>
      <c r="E2086" s="133"/>
      <c r="F2086" s="843">
        <f t="shared" si="38"/>
        <v>0</v>
      </c>
    </row>
    <row r="2087" spans="1:6">
      <c r="B2087" s="1284" t="s">
        <v>1096</v>
      </c>
      <c r="C2087" s="841" t="s">
        <v>218</v>
      </c>
      <c r="D2087" s="842">
        <v>131</v>
      </c>
      <c r="E2087" s="126"/>
      <c r="F2087" s="843">
        <f t="shared" si="38"/>
        <v>0</v>
      </c>
    </row>
    <row r="2088" spans="1:6" ht="25.5">
      <c r="B2088" s="1284" t="s">
        <v>1097</v>
      </c>
      <c r="C2088" s="841" t="s">
        <v>218</v>
      </c>
      <c r="D2088" s="842">
        <v>7</v>
      </c>
      <c r="E2088" s="126"/>
      <c r="F2088" s="843">
        <f t="shared" si="38"/>
        <v>0</v>
      </c>
    </row>
    <row r="2089" spans="1:6" ht="25.5">
      <c r="B2089" s="1284" t="s">
        <v>2773</v>
      </c>
      <c r="C2089" s="837"/>
      <c r="E2089" s="133"/>
      <c r="F2089" s="843">
        <f t="shared" si="38"/>
        <v>0</v>
      </c>
    </row>
    <row r="2090" spans="1:6" ht="89.25">
      <c r="A2090" s="844" t="s">
        <v>226</v>
      </c>
      <c r="B2090" s="1284" t="s">
        <v>1098</v>
      </c>
      <c r="C2090" s="880"/>
      <c r="E2090" s="133"/>
      <c r="F2090" s="843">
        <f t="shared" si="38"/>
        <v>0</v>
      </c>
    </row>
    <row r="2091" spans="1:6" ht="51">
      <c r="B2091" s="1284" t="s">
        <v>2672</v>
      </c>
      <c r="C2091" s="880"/>
      <c r="E2091" s="133"/>
      <c r="F2091" s="843">
        <f t="shared" si="38"/>
        <v>0</v>
      </c>
    </row>
    <row r="2092" spans="1:6" ht="38.25">
      <c r="B2092" s="1284" t="s">
        <v>1099</v>
      </c>
      <c r="C2092" s="880"/>
      <c r="E2092" s="133"/>
      <c r="F2092" s="843">
        <f t="shared" si="38"/>
        <v>0</v>
      </c>
    </row>
    <row r="2093" spans="1:6">
      <c r="B2093" s="1284" t="s">
        <v>1100</v>
      </c>
      <c r="C2093" s="880" t="s">
        <v>218</v>
      </c>
      <c r="D2093" s="842">
        <v>39.299999999999997</v>
      </c>
      <c r="E2093" s="126"/>
      <c r="F2093" s="843">
        <f t="shared" si="38"/>
        <v>0</v>
      </c>
    </row>
    <row r="2094" spans="1:6">
      <c r="B2094" s="1284" t="s">
        <v>1101</v>
      </c>
      <c r="C2094" s="880" t="s">
        <v>218</v>
      </c>
      <c r="D2094" s="842">
        <v>45.8</v>
      </c>
      <c r="E2094" s="126"/>
      <c r="F2094" s="843">
        <f t="shared" si="38"/>
        <v>0</v>
      </c>
    </row>
    <row r="2095" spans="1:6" ht="25.5">
      <c r="B2095" s="1284" t="s">
        <v>2773</v>
      </c>
      <c r="E2095" s="133"/>
      <c r="F2095" s="843">
        <f t="shared" si="38"/>
        <v>0</v>
      </c>
    </row>
    <row r="2096" spans="1:6" ht="51">
      <c r="A2096" s="844" t="s">
        <v>229</v>
      </c>
      <c r="B2096" s="1284" t="s">
        <v>1102</v>
      </c>
      <c r="C2096" s="880"/>
      <c r="E2096" s="133"/>
      <c r="F2096" s="843">
        <f t="shared" si="38"/>
        <v>0</v>
      </c>
    </row>
    <row r="2097" spans="1:6">
      <c r="B2097" s="1284" t="s">
        <v>1103</v>
      </c>
      <c r="C2097" s="841" t="s">
        <v>556</v>
      </c>
      <c r="D2097" s="842">
        <v>47.8</v>
      </c>
      <c r="E2097" s="126"/>
      <c r="F2097" s="843">
        <f t="shared" si="38"/>
        <v>0</v>
      </c>
    </row>
    <row r="2098" spans="1:6">
      <c r="B2098" s="1284" t="s">
        <v>1104</v>
      </c>
      <c r="C2098" s="841" t="s">
        <v>556</v>
      </c>
      <c r="D2098" s="842">
        <v>70.400000000000006</v>
      </c>
      <c r="E2098" s="126"/>
      <c r="F2098" s="843">
        <f t="shared" si="38"/>
        <v>0</v>
      </c>
    </row>
    <row r="2099" spans="1:6">
      <c r="B2099" s="1284"/>
      <c r="C2099" s="880"/>
      <c r="E2099" s="877"/>
      <c r="F2099" s="843">
        <f t="shared" si="38"/>
        <v>0</v>
      </c>
    </row>
    <row r="2100" spans="1:6">
      <c r="E2100" s="877"/>
      <c r="F2100" s="843">
        <f t="shared" si="38"/>
        <v>0</v>
      </c>
    </row>
    <row r="2101" spans="1:6">
      <c r="A2101" s="868"/>
      <c r="B2101" s="134" t="s">
        <v>270</v>
      </c>
      <c r="C2101" s="870"/>
      <c r="D2101" s="871"/>
      <c r="E2101" s="872"/>
      <c r="F2101" s="873"/>
    </row>
    <row r="2102" spans="1:6">
      <c r="E2102" s="877"/>
      <c r="F2102" s="878"/>
    </row>
    <row r="2103" spans="1:6" ht="102">
      <c r="A2103" s="844" t="s">
        <v>231</v>
      </c>
      <c r="B2103" s="1284" t="s">
        <v>2673</v>
      </c>
      <c r="C2103" s="841" t="s">
        <v>218</v>
      </c>
      <c r="D2103" s="842">
        <v>75.099999999999994</v>
      </c>
      <c r="E2103" s="133"/>
      <c r="F2103" s="843">
        <f t="shared" ref="F2103:F2133" si="39">D2103*E2103</f>
        <v>0</v>
      </c>
    </row>
    <row r="2104" spans="1:6" ht="25.5">
      <c r="B2104" s="1284" t="s">
        <v>2773</v>
      </c>
      <c r="E2104" s="133"/>
      <c r="F2104" s="843">
        <f t="shared" si="39"/>
        <v>0</v>
      </c>
    </row>
    <row r="2105" spans="1:6" ht="51">
      <c r="A2105" s="844" t="s">
        <v>234</v>
      </c>
      <c r="B2105" s="1284" t="s">
        <v>2665</v>
      </c>
      <c r="C2105" s="841" t="s">
        <v>556</v>
      </c>
      <c r="D2105" s="842">
        <v>55.6</v>
      </c>
      <c r="E2105" s="133"/>
      <c r="F2105" s="843">
        <f t="shared" si="39"/>
        <v>0</v>
      </c>
    </row>
    <row r="2106" spans="1:6">
      <c r="C2106" s="1278"/>
      <c r="E2106" s="133"/>
      <c r="F2106" s="843">
        <f t="shared" si="39"/>
        <v>0</v>
      </c>
    </row>
    <row r="2107" spans="1:6" ht="38.25">
      <c r="A2107" s="844" t="s">
        <v>240</v>
      </c>
      <c r="B2107" s="1278" t="s">
        <v>1092</v>
      </c>
      <c r="E2107" s="133"/>
      <c r="F2107" s="843">
        <f t="shared" si="39"/>
        <v>0</v>
      </c>
    </row>
    <row r="2108" spans="1:6" ht="38.25">
      <c r="B2108" s="1278" t="s">
        <v>1093</v>
      </c>
      <c r="C2108" s="841" t="s">
        <v>218</v>
      </c>
      <c r="D2108" s="842">
        <v>533.5</v>
      </c>
      <c r="E2108" s="133"/>
      <c r="F2108" s="843">
        <f t="shared" si="39"/>
        <v>0</v>
      </c>
    </row>
    <row r="2109" spans="1:6" ht="25.5">
      <c r="B2109" s="1284" t="s">
        <v>2773</v>
      </c>
      <c r="C2109" s="1278"/>
      <c r="E2109" s="133"/>
      <c r="F2109" s="843">
        <f t="shared" si="39"/>
        <v>0</v>
      </c>
    </row>
    <row r="2110" spans="1:6" ht="51">
      <c r="A2110" s="844" t="s">
        <v>244</v>
      </c>
      <c r="B2110" s="1278" t="s">
        <v>1105</v>
      </c>
      <c r="C2110" s="841" t="s">
        <v>556</v>
      </c>
      <c r="D2110" s="842">
        <v>261.5</v>
      </c>
      <c r="E2110" s="133"/>
      <c r="F2110" s="843">
        <f t="shared" si="39"/>
        <v>0</v>
      </c>
    </row>
    <row r="2111" spans="1:6">
      <c r="C2111" s="1278"/>
      <c r="E2111" s="133"/>
      <c r="F2111" s="843">
        <f t="shared" si="39"/>
        <v>0</v>
      </c>
    </row>
    <row r="2112" spans="1:6" ht="178.5">
      <c r="A2112" s="844" t="s">
        <v>247</v>
      </c>
      <c r="B2112" s="1278" t="s">
        <v>2671</v>
      </c>
      <c r="C2112" s="880"/>
      <c r="E2112" s="133"/>
      <c r="F2112" s="843">
        <f t="shared" si="39"/>
        <v>0</v>
      </c>
    </row>
    <row r="2113" spans="1:6">
      <c r="B2113" s="1284" t="s">
        <v>1094</v>
      </c>
      <c r="C2113" s="880"/>
      <c r="E2113" s="133"/>
      <c r="F2113" s="843">
        <f t="shared" si="39"/>
        <v>0</v>
      </c>
    </row>
    <row r="2114" spans="1:6">
      <c r="B2114" s="1284" t="s">
        <v>1095</v>
      </c>
      <c r="C2114" s="880"/>
      <c r="E2114" s="133"/>
      <c r="F2114" s="843">
        <f t="shared" si="39"/>
        <v>0</v>
      </c>
    </row>
    <row r="2115" spans="1:6">
      <c r="B2115" s="1284" t="s">
        <v>1096</v>
      </c>
      <c r="C2115" s="841" t="s">
        <v>218</v>
      </c>
      <c r="D2115" s="842">
        <v>104</v>
      </c>
      <c r="E2115" s="133"/>
      <c r="F2115" s="843">
        <f t="shared" si="39"/>
        <v>0</v>
      </c>
    </row>
    <row r="2116" spans="1:6">
      <c r="B2116" s="1284" t="s">
        <v>1106</v>
      </c>
      <c r="C2116" s="841" t="s">
        <v>218</v>
      </c>
      <c r="D2116" s="842">
        <v>14</v>
      </c>
      <c r="E2116" s="133"/>
      <c r="F2116" s="843">
        <f t="shared" si="39"/>
        <v>0</v>
      </c>
    </row>
    <row r="2117" spans="1:6" ht="25.5">
      <c r="B2117" s="1284" t="s">
        <v>1097</v>
      </c>
      <c r="C2117" s="841" t="s">
        <v>218</v>
      </c>
      <c r="D2117" s="842">
        <v>6</v>
      </c>
      <c r="E2117" s="133"/>
      <c r="F2117" s="843">
        <f t="shared" si="39"/>
        <v>0</v>
      </c>
    </row>
    <row r="2118" spans="1:6" ht="25.5">
      <c r="B2118" s="1284" t="s">
        <v>2773</v>
      </c>
      <c r="C2118" s="837"/>
      <c r="E2118" s="133"/>
      <c r="F2118" s="843">
        <f t="shared" si="39"/>
        <v>0</v>
      </c>
    </row>
    <row r="2119" spans="1:6" ht="89.25">
      <c r="A2119" s="844" t="s">
        <v>248</v>
      </c>
      <c r="B2119" s="1284" t="s">
        <v>1098</v>
      </c>
      <c r="C2119" s="880"/>
      <c r="E2119" s="133"/>
      <c r="F2119" s="843">
        <f t="shared" si="39"/>
        <v>0</v>
      </c>
    </row>
    <row r="2120" spans="1:6" ht="51">
      <c r="B2120" s="1284" t="s">
        <v>2674</v>
      </c>
      <c r="C2120" s="880"/>
      <c r="E2120" s="133"/>
      <c r="F2120" s="843">
        <f t="shared" si="39"/>
        <v>0</v>
      </c>
    </row>
    <row r="2121" spans="1:6" ht="38.25">
      <c r="B2121" s="1284" t="s">
        <v>1099</v>
      </c>
      <c r="C2121" s="880"/>
      <c r="E2121" s="133"/>
      <c r="F2121" s="843">
        <f t="shared" si="39"/>
        <v>0</v>
      </c>
    </row>
    <row r="2122" spans="1:6">
      <c r="B2122" s="1284" t="s">
        <v>1100</v>
      </c>
      <c r="C2122" s="880" t="s">
        <v>218</v>
      </c>
      <c r="D2122" s="842">
        <v>22</v>
      </c>
      <c r="E2122" s="133"/>
      <c r="F2122" s="843">
        <f t="shared" si="39"/>
        <v>0</v>
      </c>
    </row>
    <row r="2123" spans="1:6">
      <c r="B2123" s="1284" t="s">
        <v>1101</v>
      </c>
      <c r="C2123" s="880" t="s">
        <v>218</v>
      </c>
      <c r="D2123" s="842">
        <v>42.5</v>
      </c>
      <c r="E2123" s="133"/>
      <c r="F2123" s="843">
        <f t="shared" si="39"/>
        <v>0</v>
      </c>
    </row>
    <row r="2124" spans="1:6" ht="25.5">
      <c r="B2124" s="1284" t="s">
        <v>2774</v>
      </c>
      <c r="E2124" s="133"/>
      <c r="F2124" s="843">
        <f t="shared" si="39"/>
        <v>0</v>
      </c>
    </row>
    <row r="2125" spans="1:6" ht="51">
      <c r="A2125" s="844" t="s">
        <v>250</v>
      </c>
      <c r="B2125" s="1284" t="s">
        <v>1102</v>
      </c>
      <c r="C2125" s="880"/>
      <c r="E2125" s="133"/>
      <c r="F2125" s="843">
        <f t="shared" si="39"/>
        <v>0</v>
      </c>
    </row>
    <row r="2126" spans="1:6">
      <c r="B2126" s="1284" t="s">
        <v>1103</v>
      </c>
      <c r="C2126" s="841" t="s">
        <v>556</v>
      </c>
      <c r="D2126" s="842">
        <v>13.5</v>
      </c>
      <c r="E2126" s="133"/>
      <c r="F2126" s="843">
        <f t="shared" si="39"/>
        <v>0</v>
      </c>
    </row>
    <row r="2127" spans="1:6">
      <c r="B2127" s="1284" t="s">
        <v>1104</v>
      </c>
      <c r="C2127" s="841" t="s">
        <v>556</v>
      </c>
      <c r="D2127" s="842">
        <v>47</v>
      </c>
      <c r="E2127" s="133"/>
      <c r="F2127" s="843">
        <f t="shared" si="39"/>
        <v>0</v>
      </c>
    </row>
    <row r="2128" spans="1:6">
      <c r="B2128" s="1284"/>
      <c r="E2128" s="133"/>
      <c r="F2128" s="843">
        <f t="shared" si="39"/>
        <v>0</v>
      </c>
    </row>
    <row r="2129" spans="1:6" ht="38.25">
      <c r="A2129" s="844" t="s">
        <v>253</v>
      </c>
      <c r="B2129" s="1278" t="s">
        <v>1107</v>
      </c>
      <c r="C2129" s="1278"/>
      <c r="E2129" s="133"/>
      <c r="F2129" s="843">
        <f t="shared" si="39"/>
        <v>0</v>
      </c>
    </row>
    <row r="2130" spans="1:6" ht="38.25">
      <c r="B2130" s="1278" t="s">
        <v>1093</v>
      </c>
      <c r="C2130" s="841" t="s">
        <v>218</v>
      </c>
      <c r="D2130" s="842">
        <v>53.1</v>
      </c>
      <c r="E2130" s="133"/>
      <c r="F2130" s="843">
        <f t="shared" si="39"/>
        <v>0</v>
      </c>
    </row>
    <row r="2131" spans="1:6" ht="25.5">
      <c r="B2131" s="1284" t="s">
        <v>2773</v>
      </c>
      <c r="E2131" s="133"/>
      <c r="F2131" s="843">
        <f t="shared" si="39"/>
        <v>0</v>
      </c>
    </row>
    <row r="2132" spans="1:6" ht="51">
      <c r="A2132" s="844" t="s">
        <v>255</v>
      </c>
      <c r="B2132" s="1278" t="s">
        <v>1108</v>
      </c>
      <c r="C2132" s="841" t="s">
        <v>556</v>
      </c>
      <c r="D2132" s="842">
        <v>33</v>
      </c>
      <c r="E2132" s="133"/>
      <c r="F2132" s="843">
        <f t="shared" si="39"/>
        <v>0</v>
      </c>
    </row>
    <row r="2133" spans="1:6">
      <c r="B2133" s="1284"/>
      <c r="E2133" s="877"/>
      <c r="F2133" s="843">
        <f t="shared" si="39"/>
        <v>0</v>
      </c>
    </row>
    <row r="2134" spans="1:6">
      <c r="E2134" s="877"/>
      <c r="F2134" s="878"/>
    </row>
    <row r="2135" spans="1:6">
      <c r="A2135" s="868"/>
      <c r="B2135" s="134" t="s">
        <v>310</v>
      </c>
      <c r="C2135" s="870"/>
      <c r="D2135" s="871"/>
      <c r="E2135" s="872"/>
      <c r="F2135" s="872"/>
    </row>
    <row r="2136" spans="1:6">
      <c r="E2136" s="877"/>
      <c r="F2136" s="878"/>
    </row>
    <row r="2137" spans="1:6" ht="38.25">
      <c r="A2137" s="844" t="s">
        <v>257</v>
      </c>
      <c r="B2137" s="1278" t="s">
        <v>1092</v>
      </c>
      <c r="E2137" s="877"/>
      <c r="F2137" s="843">
        <f t="shared" ref="F2137:F2139" si="40">D2137*E2137</f>
        <v>0</v>
      </c>
    </row>
    <row r="2138" spans="1:6" ht="38.25">
      <c r="B2138" s="1278" t="s">
        <v>1093</v>
      </c>
      <c r="C2138" s="841" t="s">
        <v>218</v>
      </c>
      <c r="D2138" s="842">
        <v>28.5</v>
      </c>
      <c r="E2138" s="133"/>
      <c r="F2138" s="843">
        <f t="shared" si="40"/>
        <v>0</v>
      </c>
    </row>
    <row r="2139" spans="1:6" ht="25.5">
      <c r="B2139" s="1284" t="s">
        <v>2773</v>
      </c>
      <c r="E2139" s="877"/>
      <c r="F2139" s="843">
        <f t="shared" si="40"/>
        <v>0</v>
      </c>
    </row>
    <row r="2140" spans="1:6">
      <c r="E2140" s="877"/>
    </row>
    <row r="2141" spans="1:6">
      <c r="B2141" s="846" t="s">
        <v>172</v>
      </c>
      <c r="C2141" s="847"/>
      <c r="D2141" s="848"/>
      <c r="E2141" s="864"/>
      <c r="F2141" s="849">
        <f>SUM(F2075:F2140)</f>
        <v>0</v>
      </c>
    </row>
    <row r="2142" spans="1:6">
      <c r="B2142" s="853"/>
      <c r="C2142" s="854"/>
      <c r="D2142" s="855"/>
      <c r="E2142" s="865"/>
      <c r="F2142" s="856"/>
    </row>
    <row r="2143" spans="1:6">
      <c r="B2143" s="853"/>
      <c r="C2143" s="854"/>
      <c r="D2143" s="855"/>
      <c r="E2143" s="865"/>
      <c r="F2143" s="856"/>
    </row>
    <row r="2144" spans="1:6">
      <c r="A2144" s="1277" t="s">
        <v>46</v>
      </c>
      <c r="B2144" s="1529" t="s">
        <v>1109</v>
      </c>
      <c r="C2144" s="1529"/>
      <c r="D2144" s="1529"/>
      <c r="E2144" s="1529"/>
      <c r="F2144" s="1529"/>
    </row>
    <row r="2145" spans="1:6">
      <c r="A2145" s="850"/>
      <c r="C2145" s="861"/>
      <c r="D2145" s="867"/>
      <c r="E2145" s="861"/>
      <c r="F2145" s="863"/>
    </row>
    <row r="2146" spans="1:6">
      <c r="A2146" s="850"/>
      <c r="B2146" s="1533" t="s">
        <v>424</v>
      </c>
      <c r="C2146" s="1533"/>
      <c r="D2146" s="1533"/>
      <c r="E2146" s="1533"/>
      <c r="F2146" s="1533"/>
    </row>
    <row r="2147" spans="1:6">
      <c r="A2147" s="850" t="s">
        <v>102</v>
      </c>
      <c r="B2147" s="1528" t="s">
        <v>1110</v>
      </c>
      <c r="C2147" s="1528"/>
      <c r="D2147" s="1528"/>
      <c r="E2147" s="1528"/>
      <c r="F2147" s="1528"/>
    </row>
    <row r="2148" spans="1:6">
      <c r="A2148" s="850" t="s">
        <v>102</v>
      </c>
      <c r="B2148" s="1533" t="s">
        <v>1111</v>
      </c>
      <c r="C2148" s="1533"/>
      <c r="D2148" s="1533"/>
      <c r="E2148" s="1533"/>
      <c r="F2148" s="1533"/>
    </row>
    <row r="2149" spans="1:6">
      <c r="A2149" s="850" t="s">
        <v>102</v>
      </c>
      <c r="B2149" s="1533" t="s">
        <v>1112</v>
      </c>
      <c r="C2149" s="1533"/>
      <c r="D2149" s="1533"/>
      <c r="E2149" s="1533"/>
      <c r="F2149" s="1533"/>
    </row>
    <row r="2150" spans="1:6">
      <c r="A2150" s="850"/>
      <c r="B2150" s="1533" t="s">
        <v>1113</v>
      </c>
      <c r="C2150" s="1533"/>
      <c r="D2150" s="1533"/>
      <c r="E2150" s="1533"/>
      <c r="F2150" s="1533"/>
    </row>
    <row r="2151" spans="1:6" ht="27.75" customHeight="1">
      <c r="A2151" s="850"/>
      <c r="B2151" s="1533" t="s">
        <v>1114</v>
      </c>
      <c r="C2151" s="1533"/>
      <c r="D2151" s="1533"/>
      <c r="E2151" s="1533"/>
      <c r="F2151" s="1533"/>
    </row>
    <row r="2152" spans="1:6" ht="30" customHeight="1">
      <c r="A2152" s="850"/>
      <c r="B2152" s="1533" t="s">
        <v>1115</v>
      </c>
      <c r="C2152" s="1533"/>
      <c r="D2152" s="1533"/>
      <c r="E2152" s="1533"/>
      <c r="F2152" s="1533"/>
    </row>
    <row r="2153" spans="1:6">
      <c r="A2153" s="850"/>
      <c r="B2153" s="1533" t="s">
        <v>746</v>
      </c>
      <c r="C2153" s="1533"/>
      <c r="D2153" s="1533"/>
      <c r="E2153" s="1533"/>
      <c r="F2153" s="1533"/>
    </row>
    <row r="2154" spans="1:6">
      <c r="A2154" s="850" t="s">
        <v>102</v>
      </c>
      <c r="B2154" s="1533" t="s">
        <v>1116</v>
      </c>
      <c r="C2154" s="1533"/>
      <c r="D2154" s="1533"/>
      <c r="E2154" s="1533"/>
      <c r="F2154" s="1533"/>
    </row>
    <row r="2155" spans="1:6">
      <c r="A2155" s="850"/>
      <c r="E2155" s="845"/>
    </row>
    <row r="2156" spans="1:6">
      <c r="A2156" s="850"/>
      <c r="E2156" s="845"/>
    </row>
    <row r="2157" spans="1:6">
      <c r="A2157" s="868"/>
      <c r="B2157" s="134" t="s">
        <v>211</v>
      </c>
      <c r="C2157" s="870"/>
      <c r="D2157" s="871"/>
      <c r="E2157" s="872"/>
      <c r="F2157" s="873"/>
    </row>
    <row r="2158" spans="1:6">
      <c r="A2158" s="850"/>
      <c r="E2158" s="845"/>
    </row>
    <row r="2159" spans="1:6" ht="76.5">
      <c r="A2159" s="850" t="s">
        <v>19</v>
      </c>
      <c r="B2159" s="1284" t="s">
        <v>1117</v>
      </c>
      <c r="C2159" s="880"/>
      <c r="E2159" s="845"/>
      <c r="F2159" s="843">
        <f t="shared" ref="F2159:F2181" si="41">D2159*E2159</f>
        <v>0</v>
      </c>
    </row>
    <row r="2160" spans="1:6">
      <c r="A2160" s="850"/>
      <c r="B2160" s="1278" t="s">
        <v>1118</v>
      </c>
      <c r="C2160" s="880" t="s">
        <v>556</v>
      </c>
      <c r="D2160" s="842">
        <v>148</v>
      </c>
      <c r="E2160" s="126"/>
      <c r="F2160" s="843">
        <f t="shared" si="41"/>
        <v>0</v>
      </c>
    </row>
    <row r="2161" spans="1:6">
      <c r="A2161" s="850"/>
      <c r="B2161" s="1278" t="s">
        <v>1119</v>
      </c>
      <c r="C2161" s="880" t="s">
        <v>556</v>
      </c>
      <c r="D2161" s="842">
        <v>21</v>
      </c>
      <c r="E2161" s="126"/>
      <c r="F2161" s="843">
        <f t="shared" si="41"/>
        <v>0</v>
      </c>
    </row>
    <row r="2162" spans="1:6">
      <c r="A2162" s="850"/>
      <c r="C2162" s="880"/>
      <c r="E2162" s="845"/>
      <c r="F2162" s="843">
        <f t="shared" si="41"/>
        <v>0</v>
      </c>
    </row>
    <row r="2163" spans="1:6" ht="13.5" customHeight="1">
      <c r="A2163" s="850"/>
      <c r="C2163" s="880"/>
      <c r="E2163" s="845"/>
      <c r="F2163" s="843">
        <f t="shared" si="41"/>
        <v>0</v>
      </c>
    </row>
    <row r="2164" spans="1:6">
      <c r="A2164" s="868"/>
      <c r="B2164" s="134" t="s">
        <v>270</v>
      </c>
      <c r="C2164" s="870"/>
      <c r="D2164" s="871"/>
      <c r="E2164" s="872"/>
      <c r="F2164" s="873"/>
    </row>
    <row r="2165" spans="1:6">
      <c r="A2165" s="850"/>
      <c r="E2165" s="845"/>
    </row>
    <row r="2166" spans="1:6" ht="76.5">
      <c r="A2166" s="850" t="s">
        <v>32</v>
      </c>
      <c r="B2166" s="1284" t="s">
        <v>1117</v>
      </c>
      <c r="C2166" s="880"/>
      <c r="E2166" s="845"/>
      <c r="F2166" s="843">
        <f t="shared" si="41"/>
        <v>0</v>
      </c>
    </row>
    <row r="2167" spans="1:6">
      <c r="A2167" s="850"/>
      <c r="B2167" s="1278" t="s">
        <v>2666</v>
      </c>
      <c r="C2167" s="880" t="s">
        <v>556</v>
      </c>
      <c r="D2167" s="842">
        <v>21.5</v>
      </c>
      <c r="E2167" s="126"/>
      <c r="F2167" s="843">
        <f t="shared" si="41"/>
        <v>0</v>
      </c>
    </row>
    <row r="2168" spans="1:6">
      <c r="A2168" s="850"/>
      <c r="E2168" s="126"/>
      <c r="F2168" s="843">
        <f t="shared" si="41"/>
        <v>0</v>
      </c>
    </row>
    <row r="2169" spans="1:6" ht="89.25">
      <c r="A2169" s="850" t="s">
        <v>53</v>
      </c>
      <c r="B2169" s="1284" t="s">
        <v>1120</v>
      </c>
      <c r="C2169" s="880"/>
      <c r="E2169" s="126"/>
      <c r="F2169" s="843">
        <f t="shared" si="41"/>
        <v>0</v>
      </c>
    </row>
    <row r="2170" spans="1:6" ht="25.5">
      <c r="A2170" s="850"/>
      <c r="B2170" s="1284" t="s">
        <v>1121</v>
      </c>
      <c r="C2170" s="880" t="s">
        <v>556</v>
      </c>
      <c r="D2170" s="842">
        <v>2</v>
      </c>
      <c r="E2170" s="126"/>
      <c r="F2170" s="843">
        <f t="shared" si="41"/>
        <v>0</v>
      </c>
    </row>
    <row r="2171" spans="1:6">
      <c r="A2171" s="850"/>
      <c r="B2171" s="1284" t="s">
        <v>1122</v>
      </c>
      <c r="C2171" s="880" t="s">
        <v>556</v>
      </c>
      <c r="D2171" s="842">
        <v>11</v>
      </c>
      <c r="E2171" s="126"/>
      <c r="F2171" s="843">
        <f t="shared" si="41"/>
        <v>0</v>
      </c>
    </row>
    <row r="2172" spans="1:6">
      <c r="A2172" s="850"/>
      <c r="E2172" s="845"/>
      <c r="F2172" s="843">
        <f t="shared" si="41"/>
        <v>0</v>
      </c>
    </row>
    <row r="2173" spans="1:6">
      <c r="A2173" s="850"/>
      <c r="E2173" s="845"/>
      <c r="F2173" s="843">
        <f t="shared" si="41"/>
        <v>0</v>
      </c>
    </row>
    <row r="2174" spans="1:6">
      <c r="A2174" s="850"/>
      <c r="E2174" s="845"/>
    </row>
    <row r="2175" spans="1:6">
      <c r="A2175" s="868"/>
      <c r="B2175" s="134" t="s">
        <v>352</v>
      </c>
      <c r="C2175" s="870"/>
      <c r="D2175" s="871"/>
      <c r="E2175" s="872"/>
      <c r="F2175" s="873"/>
    </row>
    <row r="2176" spans="1:6">
      <c r="A2176" s="850"/>
      <c r="E2176" s="845"/>
    </row>
    <row r="2177" spans="1:6" ht="102">
      <c r="A2177" s="850" t="s">
        <v>219</v>
      </c>
      <c r="B2177" s="1284" t="s">
        <v>2651</v>
      </c>
      <c r="C2177" s="880"/>
      <c r="E2177" s="845"/>
      <c r="F2177" s="843">
        <f t="shared" si="41"/>
        <v>0</v>
      </c>
    </row>
    <row r="2178" spans="1:6">
      <c r="A2178" s="850"/>
      <c r="B2178" s="1278" t="s">
        <v>1123</v>
      </c>
      <c r="C2178" s="880" t="s">
        <v>556</v>
      </c>
      <c r="D2178" s="842">
        <v>35.200000000000003</v>
      </c>
      <c r="E2178" s="126"/>
      <c r="F2178" s="843">
        <f t="shared" si="41"/>
        <v>0</v>
      </c>
    </row>
    <row r="2179" spans="1:6">
      <c r="A2179" s="850"/>
      <c r="B2179" s="1278" t="s">
        <v>1124</v>
      </c>
      <c r="C2179" s="880" t="s">
        <v>556</v>
      </c>
      <c r="D2179" s="842">
        <v>31.9</v>
      </c>
      <c r="E2179" s="126"/>
      <c r="F2179" s="843">
        <f t="shared" si="41"/>
        <v>0</v>
      </c>
    </row>
    <row r="2180" spans="1:6">
      <c r="A2180" s="850"/>
      <c r="B2180" s="1278" t="s">
        <v>1125</v>
      </c>
      <c r="C2180" s="880" t="s">
        <v>556</v>
      </c>
      <c r="D2180" s="842">
        <v>27</v>
      </c>
      <c r="E2180" s="126"/>
      <c r="F2180" s="843">
        <f t="shared" si="41"/>
        <v>0</v>
      </c>
    </row>
    <row r="2181" spans="1:6">
      <c r="A2181" s="850"/>
      <c r="C2181" s="880"/>
      <c r="E2181" s="845"/>
      <c r="F2181" s="843">
        <f t="shared" si="41"/>
        <v>0</v>
      </c>
    </row>
    <row r="2182" spans="1:6">
      <c r="A2182" s="850"/>
      <c r="B2182" s="846" t="s">
        <v>172</v>
      </c>
      <c r="C2182" s="847"/>
      <c r="D2182" s="848"/>
      <c r="E2182" s="864"/>
      <c r="F2182" s="849">
        <f>SUM(F2159:F2181)</f>
        <v>0</v>
      </c>
    </row>
    <row r="2183" spans="1:6">
      <c r="A2183" s="850"/>
      <c r="B2183" s="853"/>
      <c r="C2183" s="854"/>
      <c r="D2183" s="855"/>
      <c r="E2183" s="865"/>
      <c r="F2183" s="856"/>
    </row>
    <row r="2184" spans="1:6">
      <c r="A2184" s="850"/>
      <c r="B2184" s="853"/>
      <c r="C2184" s="854"/>
      <c r="D2184" s="855"/>
      <c r="E2184" s="865"/>
      <c r="F2184" s="856"/>
    </row>
    <row r="2185" spans="1:6">
      <c r="A2185" s="840" t="s">
        <v>50</v>
      </c>
      <c r="B2185" s="1529" t="s">
        <v>49</v>
      </c>
      <c r="C2185" s="1529"/>
      <c r="D2185" s="1529"/>
      <c r="E2185" s="1529"/>
      <c r="F2185" s="1529"/>
    </row>
    <row r="2186" spans="1:6">
      <c r="A2186" s="850"/>
      <c r="B2186" s="853"/>
      <c r="C2186" s="854"/>
      <c r="D2186" s="855"/>
      <c r="E2186" s="865"/>
      <c r="F2186" s="856"/>
    </row>
    <row r="2187" spans="1:6" ht="39.75" customHeight="1">
      <c r="A2187" s="850"/>
      <c r="B2187" s="1533" t="s">
        <v>1126</v>
      </c>
      <c r="C2187" s="1533"/>
      <c r="D2187" s="1533"/>
      <c r="E2187" s="1533"/>
      <c r="F2187" s="1533"/>
    </row>
    <row r="2188" spans="1:6" ht="14.25" customHeight="1">
      <c r="A2188" s="850"/>
      <c r="B2188" s="1533" t="s">
        <v>806</v>
      </c>
      <c r="C2188" s="1533"/>
      <c r="D2188" s="1533"/>
      <c r="E2188" s="1533"/>
      <c r="F2188" s="1533"/>
    </row>
    <row r="2189" spans="1:6" ht="26.25" customHeight="1">
      <c r="A2189" s="850"/>
      <c r="B2189" s="1533" t="s">
        <v>79</v>
      </c>
      <c r="C2189" s="1533"/>
      <c r="D2189" s="1533"/>
      <c r="E2189" s="1533"/>
      <c r="F2189" s="1533"/>
    </row>
    <row r="2190" spans="1:6" ht="40.5" customHeight="1">
      <c r="A2190" s="850"/>
      <c r="B2190" s="1533" t="s">
        <v>1127</v>
      </c>
      <c r="C2190" s="1533"/>
      <c r="D2190" s="1533"/>
      <c r="E2190" s="1533"/>
      <c r="F2190" s="1533"/>
    </row>
    <row r="2191" spans="1:6" ht="27" customHeight="1">
      <c r="A2191" s="850"/>
      <c r="B2191" s="1533" t="s">
        <v>899</v>
      </c>
      <c r="C2191" s="1533"/>
      <c r="D2191" s="1533"/>
      <c r="E2191" s="1533"/>
      <c r="F2191" s="1533"/>
    </row>
    <row r="2192" spans="1:6" ht="12" customHeight="1">
      <c r="A2192" s="850"/>
      <c r="B2192" s="1533" t="s">
        <v>1128</v>
      </c>
      <c r="C2192" s="1533"/>
      <c r="D2192" s="1533"/>
      <c r="E2192" s="1533"/>
      <c r="F2192" s="1533"/>
    </row>
    <row r="2193" spans="1:6" ht="40.5" customHeight="1">
      <c r="A2193" s="850"/>
      <c r="B2193" s="1533" t="s">
        <v>900</v>
      </c>
      <c r="C2193" s="1533"/>
      <c r="D2193" s="1533"/>
      <c r="E2193" s="1533"/>
      <c r="F2193" s="1533"/>
    </row>
    <row r="2194" spans="1:6">
      <c r="A2194" s="850"/>
      <c r="B2194" s="853"/>
      <c r="C2194" s="854"/>
      <c r="D2194" s="855"/>
      <c r="E2194" s="865"/>
      <c r="F2194" s="856"/>
    </row>
    <row r="2195" spans="1:6">
      <c r="A2195" s="850"/>
      <c r="B2195" s="853"/>
      <c r="C2195" s="854"/>
      <c r="D2195" s="855"/>
      <c r="E2195" s="865"/>
      <c r="F2195" s="856"/>
    </row>
    <row r="2196" spans="1:6">
      <c r="A2196" s="868"/>
      <c r="B2196" s="134" t="s">
        <v>211</v>
      </c>
      <c r="C2196" s="870"/>
      <c r="D2196" s="871"/>
      <c r="E2196" s="872"/>
      <c r="F2196" s="873"/>
    </row>
    <row r="2197" spans="1:6">
      <c r="D2197" s="855"/>
      <c r="E2197" s="865"/>
      <c r="F2197" s="856"/>
    </row>
    <row r="2198" spans="1:6" ht="114.75">
      <c r="A2198" s="850" t="s">
        <v>19</v>
      </c>
      <c r="B2198" s="1278" t="s">
        <v>2813</v>
      </c>
      <c r="D2198" s="855"/>
      <c r="E2198" s="865"/>
      <c r="F2198" s="843">
        <f t="shared" ref="F2198:F2203" si="42">D2198*E2198</f>
        <v>0</v>
      </c>
    </row>
    <row r="2199" spans="1:6" ht="38.25">
      <c r="A2199" s="850"/>
      <c r="B2199" s="1278" t="s">
        <v>2814</v>
      </c>
      <c r="D2199" s="855"/>
      <c r="E2199" s="865"/>
      <c r="F2199" s="843">
        <f t="shared" si="42"/>
        <v>0</v>
      </c>
    </row>
    <row r="2200" spans="1:6">
      <c r="A2200" s="850"/>
      <c r="B2200" s="1278" t="s">
        <v>1129</v>
      </c>
      <c r="D2200" s="855"/>
      <c r="E2200" s="865"/>
      <c r="F2200" s="843">
        <f t="shared" si="42"/>
        <v>0</v>
      </c>
    </row>
    <row r="2201" spans="1:6" ht="38.25">
      <c r="A2201" s="850"/>
      <c r="B2201" s="1278" t="s">
        <v>1130</v>
      </c>
      <c r="D2201" s="855"/>
      <c r="E2201" s="865"/>
      <c r="F2201" s="843">
        <f t="shared" si="42"/>
        <v>0</v>
      </c>
    </row>
    <row r="2202" spans="1:6" ht="25.5">
      <c r="B2202" s="1278" t="s">
        <v>1131</v>
      </c>
      <c r="C2202" s="841" t="s">
        <v>223</v>
      </c>
      <c r="D2202" s="855">
        <v>2</v>
      </c>
      <c r="E2202" s="129"/>
      <c r="F2202" s="843">
        <f t="shared" si="42"/>
        <v>0</v>
      </c>
    </row>
    <row r="2203" spans="1:6">
      <c r="D2203" s="855"/>
      <c r="E2203" s="865"/>
      <c r="F2203" s="843">
        <f t="shared" si="42"/>
        <v>0</v>
      </c>
    </row>
    <row r="2204" spans="1:6">
      <c r="A2204" s="850"/>
      <c r="E2204" s="845"/>
      <c r="F2204" s="856"/>
    </row>
    <row r="2205" spans="1:6">
      <c r="A2205" s="850"/>
      <c r="B2205" s="846" t="s">
        <v>172</v>
      </c>
      <c r="C2205" s="847"/>
      <c r="D2205" s="848"/>
      <c r="E2205" s="864"/>
      <c r="F2205" s="864">
        <f>SUM(F2198:F2203)</f>
        <v>0</v>
      </c>
    </row>
    <row r="2206" spans="1:6">
      <c r="A2206" s="850"/>
      <c r="B2206" s="853"/>
      <c r="C2206" s="854"/>
      <c r="D2206" s="855"/>
      <c r="E2206" s="865"/>
      <c r="F2206" s="856"/>
    </row>
    <row r="2207" spans="1:6">
      <c r="E2207" s="845"/>
    </row>
    <row r="2208" spans="1:6">
      <c r="A2208" s="840" t="s">
        <v>50</v>
      </c>
      <c r="B2208" s="1529" t="s">
        <v>51</v>
      </c>
      <c r="C2208" s="1529"/>
      <c r="D2208" s="1529"/>
      <c r="E2208" s="1529"/>
      <c r="F2208" s="1529"/>
    </row>
    <row r="2209" spans="1:6">
      <c r="B2209" s="1276"/>
      <c r="C2209" s="1274"/>
      <c r="D2209" s="883"/>
      <c r="E2209" s="1274"/>
      <c r="F2209" s="866"/>
    </row>
    <row r="2210" spans="1:6">
      <c r="A2210" s="844" t="s">
        <v>102</v>
      </c>
      <c r="B2210" s="1533" t="s">
        <v>1132</v>
      </c>
      <c r="C2210" s="1533"/>
      <c r="D2210" s="1533"/>
      <c r="E2210" s="1533"/>
      <c r="F2210" s="1533"/>
    </row>
    <row r="2211" spans="1:6" ht="12.75" customHeight="1">
      <c r="A2211" s="844" t="s">
        <v>102</v>
      </c>
      <c r="B2211" s="1533" t="s">
        <v>1133</v>
      </c>
      <c r="C2211" s="1533"/>
      <c r="D2211" s="1533"/>
      <c r="E2211" s="1533"/>
      <c r="F2211" s="1533"/>
    </row>
    <row r="2212" spans="1:6" ht="12.75" customHeight="1">
      <c r="A2212" s="844" t="s">
        <v>102</v>
      </c>
      <c r="B2212" s="1533" t="s">
        <v>1134</v>
      </c>
      <c r="C2212" s="1533"/>
      <c r="D2212" s="1533"/>
      <c r="E2212" s="1533"/>
      <c r="F2212" s="1533"/>
    </row>
    <row r="2213" spans="1:6">
      <c r="A2213" s="844" t="s">
        <v>102</v>
      </c>
      <c r="B2213" s="1533" t="s">
        <v>1135</v>
      </c>
      <c r="C2213" s="1533"/>
      <c r="D2213" s="1533"/>
      <c r="E2213" s="1533"/>
      <c r="F2213" s="1533"/>
    </row>
    <row r="2214" spans="1:6" ht="26.25" customHeight="1">
      <c r="B2214" s="1533" t="s">
        <v>1136</v>
      </c>
      <c r="C2214" s="1533"/>
      <c r="D2214" s="1533"/>
      <c r="E2214" s="1533"/>
      <c r="F2214" s="1533"/>
    </row>
    <row r="2215" spans="1:6" ht="40.5" customHeight="1">
      <c r="B2215" s="1533" t="s">
        <v>1137</v>
      </c>
      <c r="C2215" s="1533"/>
      <c r="D2215" s="1533"/>
      <c r="E2215" s="1533"/>
      <c r="F2215" s="1533"/>
    </row>
    <row r="2216" spans="1:6" ht="66.75" customHeight="1">
      <c r="B2216" s="1533" t="s">
        <v>1138</v>
      </c>
      <c r="C2216" s="1533"/>
      <c r="D2216" s="1533"/>
      <c r="E2216" s="1533"/>
      <c r="F2216" s="1533"/>
    </row>
    <row r="2217" spans="1:6" ht="27" customHeight="1">
      <c r="B2217" s="1533" t="s">
        <v>1139</v>
      </c>
      <c r="C2217" s="1533"/>
      <c r="D2217" s="1533"/>
      <c r="E2217" s="1533"/>
      <c r="F2217" s="1533"/>
    </row>
    <row r="2218" spans="1:6" ht="12.75" customHeight="1">
      <c r="B2218" s="1533" t="s">
        <v>1140</v>
      </c>
      <c r="C2218" s="1533"/>
      <c r="D2218" s="1533"/>
      <c r="E2218" s="1533"/>
      <c r="F2218" s="1533"/>
    </row>
    <row r="2219" spans="1:6" ht="13.5" customHeight="1">
      <c r="B2219" s="1533" t="s">
        <v>1141</v>
      </c>
      <c r="C2219" s="1533"/>
      <c r="D2219" s="1533"/>
      <c r="E2219" s="1533"/>
      <c r="F2219" s="1533"/>
    </row>
    <row r="2220" spans="1:6">
      <c r="A2220" s="844" t="s">
        <v>102</v>
      </c>
      <c r="B2220" s="1533" t="s">
        <v>1142</v>
      </c>
      <c r="C2220" s="1533"/>
      <c r="D2220" s="1533"/>
      <c r="E2220" s="1533"/>
      <c r="F2220" s="1533"/>
    </row>
    <row r="2221" spans="1:6">
      <c r="B2221" s="1533" t="s">
        <v>1143</v>
      </c>
      <c r="C2221" s="1533"/>
      <c r="D2221" s="1533"/>
      <c r="E2221" s="1533"/>
      <c r="F2221" s="1533"/>
    </row>
    <row r="2222" spans="1:6" ht="27" customHeight="1">
      <c r="A2222" s="844" t="s">
        <v>102</v>
      </c>
      <c r="B2222" s="1533" t="s">
        <v>1144</v>
      </c>
      <c r="C2222" s="1533"/>
      <c r="D2222" s="1533"/>
      <c r="E2222" s="1533"/>
      <c r="F2222" s="1533"/>
    </row>
    <row r="2223" spans="1:6">
      <c r="B2223" s="1528" t="s">
        <v>1145</v>
      </c>
      <c r="C2223" s="1528"/>
      <c r="D2223" s="1528"/>
      <c r="E2223" s="1528"/>
      <c r="F2223" s="1528"/>
    </row>
    <row r="2224" spans="1:6" ht="26.25" customHeight="1">
      <c r="A2224" s="844" t="s">
        <v>102</v>
      </c>
      <c r="B2224" s="1533" t="s">
        <v>1146</v>
      </c>
      <c r="C2224" s="1533"/>
      <c r="D2224" s="1533"/>
      <c r="E2224" s="1533"/>
      <c r="F2224" s="1533"/>
    </row>
    <row r="2225" spans="1:6">
      <c r="B2225" s="1533" t="s">
        <v>1147</v>
      </c>
      <c r="C2225" s="1533"/>
      <c r="D2225" s="1533"/>
      <c r="E2225" s="1533"/>
      <c r="F2225" s="1533"/>
    </row>
    <row r="2226" spans="1:6" ht="24.75" customHeight="1">
      <c r="A2226" s="844" t="s">
        <v>102</v>
      </c>
      <c r="B2226" s="1533" t="s">
        <v>1148</v>
      </c>
      <c r="C2226" s="1533"/>
      <c r="D2226" s="1533"/>
      <c r="E2226" s="1533"/>
      <c r="F2226" s="1533"/>
    </row>
    <row r="2227" spans="1:6" ht="26.25" customHeight="1">
      <c r="B2227" s="1533" t="s">
        <v>814</v>
      </c>
      <c r="C2227" s="1533"/>
      <c r="D2227" s="1533"/>
      <c r="E2227" s="1533"/>
      <c r="F2227" s="1533"/>
    </row>
    <row r="2228" spans="1:6" ht="53.25" customHeight="1">
      <c r="B2228" s="1533" t="s">
        <v>815</v>
      </c>
      <c r="C2228" s="1533"/>
      <c r="D2228" s="1533"/>
      <c r="E2228" s="1533"/>
      <c r="F2228" s="1533"/>
    </row>
    <row r="2229" spans="1:6" ht="12.75" customHeight="1">
      <c r="B2229" s="1533" t="s">
        <v>1149</v>
      </c>
      <c r="C2229" s="1533"/>
      <c r="D2229" s="1533"/>
      <c r="E2229" s="1533"/>
      <c r="F2229" s="1533"/>
    </row>
    <row r="2230" spans="1:6" ht="12.75" customHeight="1">
      <c r="A2230" s="844" t="s">
        <v>102</v>
      </c>
      <c r="B2230" s="1533" t="s">
        <v>1150</v>
      </c>
      <c r="C2230" s="1533"/>
      <c r="D2230" s="1533"/>
      <c r="E2230" s="1533"/>
      <c r="F2230" s="1533"/>
    </row>
    <row r="2231" spans="1:6" ht="12.75" customHeight="1">
      <c r="A2231" s="844" t="s">
        <v>102</v>
      </c>
      <c r="B2231" s="1533" t="s">
        <v>1151</v>
      </c>
      <c r="C2231" s="1533"/>
      <c r="D2231" s="1533"/>
      <c r="E2231" s="1533"/>
      <c r="F2231" s="1533"/>
    </row>
    <row r="2232" spans="1:6" ht="12.75" customHeight="1">
      <c r="A2232" s="844" t="s">
        <v>102</v>
      </c>
      <c r="B2232" s="1533" t="s">
        <v>1152</v>
      </c>
      <c r="C2232" s="1533"/>
      <c r="D2232" s="1533"/>
      <c r="E2232" s="1533"/>
      <c r="F2232" s="1533"/>
    </row>
    <row r="2233" spans="1:6" ht="26.25" customHeight="1">
      <c r="B2233" s="1533" t="s">
        <v>1153</v>
      </c>
      <c r="C2233" s="1533"/>
      <c r="D2233" s="1533"/>
      <c r="E2233" s="1533"/>
      <c r="F2233" s="1533"/>
    </row>
    <row r="2234" spans="1:6" ht="12.75" customHeight="1">
      <c r="B2234" s="1533" t="s">
        <v>1154</v>
      </c>
      <c r="C2234" s="1533"/>
      <c r="D2234" s="1533"/>
      <c r="E2234" s="1533"/>
      <c r="F2234" s="1533"/>
    </row>
    <row r="2235" spans="1:6" ht="12.75" customHeight="1">
      <c r="E2235" s="845"/>
    </row>
    <row r="2236" spans="1:6" ht="12.75" customHeight="1">
      <c r="A2236" s="868"/>
      <c r="B2236" s="134" t="s">
        <v>211</v>
      </c>
      <c r="C2236" s="870"/>
      <c r="D2236" s="871"/>
      <c r="E2236" s="872"/>
      <c r="F2236" s="873"/>
    </row>
    <row r="2237" spans="1:6">
      <c r="E2237" s="845"/>
    </row>
    <row r="2238" spans="1:6" ht="127.5">
      <c r="A2238" s="844" t="s">
        <v>19</v>
      </c>
      <c r="B2238" s="1278" t="s">
        <v>2652</v>
      </c>
      <c r="E2238" s="845"/>
      <c r="F2238" s="843">
        <f>D2238*E2238</f>
        <v>0</v>
      </c>
    </row>
    <row r="2239" spans="1:6" ht="25.5">
      <c r="B2239" s="1278" t="s">
        <v>1155</v>
      </c>
      <c r="C2239" s="841" t="s">
        <v>218</v>
      </c>
      <c r="D2239" s="842">
        <v>255</v>
      </c>
      <c r="E2239" s="126"/>
      <c r="F2239" s="843">
        <f t="shared" ref="F2239:F2302" si="43">D2239*E2239</f>
        <v>0</v>
      </c>
    </row>
    <row r="2240" spans="1:6">
      <c r="B2240" s="1278" t="s">
        <v>1156</v>
      </c>
      <c r="C2240" s="841" t="s">
        <v>218</v>
      </c>
      <c r="D2240" s="842">
        <v>1540.7</v>
      </c>
      <c r="E2240" s="126"/>
      <c r="F2240" s="843">
        <f t="shared" si="43"/>
        <v>0</v>
      </c>
    </row>
    <row r="2241" spans="1:6">
      <c r="B2241" s="1278" t="s">
        <v>1157</v>
      </c>
      <c r="C2241" s="841" t="s">
        <v>218</v>
      </c>
      <c r="D2241" s="842">
        <v>93</v>
      </c>
      <c r="E2241" s="126"/>
      <c r="F2241" s="843">
        <f t="shared" si="43"/>
        <v>0</v>
      </c>
    </row>
    <row r="2242" spans="1:6" ht="38.25">
      <c r="B2242" s="1278" t="s">
        <v>1158</v>
      </c>
      <c r="C2242" s="841" t="s">
        <v>218</v>
      </c>
      <c r="D2242" s="842">
        <v>60</v>
      </c>
      <c r="E2242" s="126"/>
      <c r="F2242" s="843">
        <f t="shared" si="43"/>
        <v>0</v>
      </c>
    </row>
    <row r="2243" spans="1:6" ht="38.25">
      <c r="B2243" s="1278" t="s">
        <v>1159</v>
      </c>
      <c r="D2243" s="842">
        <v>2.2000000000000002</v>
      </c>
      <c r="E2243" s="126"/>
      <c r="F2243" s="843">
        <f t="shared" si="43"/>
        <v>0</v>
      </c>
    </row>
    <row r="2244" spans="1:6">
      <c r="B2244" s="1278" t="s">
        <v>1160</v>
      </c>
      <c r="C2244" s="841" t="s">
        <v>218</v>
      </c>
      <c r="D2244" s="842">
        <f>D920</f>
        <v>62</v>
      </c>
      <c r="E2244" s="126"/>
      <c r="F2244" s="843">
        <f t="shared" si="43"/>
        <v>0</v>
      </c>
    </row>
    <row r="2245" spans="1:6">
      <c r="B2245" s="1278" t="s">
        <v>1161</v>
      </c>
      <c r="C2245" s="841" t="s">
        <v>218</v>
      </c>
      <c r="D2245" s="842">
        <f>D923</f>
        <v>86.2</v>
      </c>
      <c r="E2245" s="137"/>
      <c r="F2245" s="843">
        <f t="shared" si="43"/>
        <v>0</v>
      </c>
    </row>
    <row r="2246" spans="1:6">
      <c r="B2246" s="1278" t="s">
        <v>1162</v>
      </c>
      <c r="C2246" s="841" t="s">
        <v>218</v>
      </c>
      <c r="D2246" s="842">
        <f>D924</f>
        <v>23</v>
      </c>
      <c r="E2246" s="126"/>
      <c r="F2246" s="843">
        <f t="shared" si="43"/>
        <v>0</v>
      </c>
    </row>
    <row r="2247" spans="1:6">
      <c r="E2247" s="126"/>
      <c r="F2247" s="843">
        <f t="shared" si="43"/>
        <v>0</v>
      </c>
    </row>
    <row r="2248" spans="1:6" ht="153">
      <c r="A2248" s="844" t="s">
        <v>32</v>
      </c>
      <c r="B2248" s="1278" t="s">
        <v>2815</v>
      </c>
      <c r="C2248" s="841" t="s">
        <v>218</v>
      </c>
      <c r="D2248" s="842">
        <v>143</v>
      </c>
      <c r="E2248" s="126"/>
      <c r="F2248" s="843">
        <f t="shared" si="43"/>
        <v>0</v>
      </c>
    </row>
    <row r="2249" spans="1:6">
      <c r="E2249" s="845"/>
      <c r="F2249" s="843">
        <f t="shared" si="43"/>
        <v>0</v>
      </c>
    </row>
    <row r="2250" spans="1:6" ht="51">
      <c r="A2250" s="844" t="s">
        <v>53</v>
      </c>
      <c r="B2250" s="1278" t="s">
        <v>2653</v>
      </c>
      <c r="E2250" s="877"/>
      <c r="F2250" s="843">
        <f t="shared" si="43"/>
        <v>0</v>
      </c>
    </row>
    <row r="2251" spans="1:6">
      <c r="B2251" s="1278" t="s">
        <v>1163</v>
      </c>
      <c r="C2251" s="841" t="s">
        <v>218</v>
      </c>
      <c r="D2251" s="842">
        <v>1327</v>
      </c>
      <c r="E2251" s="126"/>
      <c r="F2251" s="843">
        <f t="shared" si="43"/>
        <v>0</v>
      </c>
    </row>
    <row r="2252" spans="1:6" ht="38.25">
      <c r="B2252" s="1278" t="s">
        <v>1164</v>
      </c>
      <c r="C2252" s="841" t="s">
        <v>218</v>
      </c>
      <c r="D2252" s="842">
        <v>221</v>
      </c>
      <c r="E2252" s="126"/>
      <c r="F2252" s="843">
        <f t="shared" si="43"/>
        <v>0</v>
      </c>
    </row>
    <row r="2253" spans="1:6">
      <c r="B2253" s="1278" t="s">
        <v>1165</v>
      </c>
      <c r="C2253" s="841" t="s">
        <v>218</v>
      </c>
      <c r="D2253" s="842">
        <f>D1307</f>
        <v>36</v>
      </c>
      <c r="E2253" s="126"/>
      <c r="F2253" s="843">
        <f t="shared" si="43"/>
        <v>0</v>
      </c>
    </row>
    <row r="2254" spans="1:6">
      <c r="B2254" s="1278" t="s">
        <v>1166</v>
      </c>
      <c r="C2254" s="841" t="s">
        <v>218</v>
      </c>
      <c r="D2254" s="842">
        <f>D1313</f>
        <v>92</v>
      </c>
      <c r="E2254" s="126"/>
      <c r="F2254" s="843">
        <f t="shared" si="43"/>
        <v>0</v>
      </c>
    </row>
    <row r="2255" spans="1:6">
      <c r="E2255" s="126"/>
      <c r="F2255" s="843">
        <f t="shared" si="43"/>
        <v>0</v>
      </c>
    </row>
    <row r="2256" spans="1:6" ht="38.25">
      <c r="A2256" s="844" t="s">
        <v>219</v>
      </c>
      <c r="B2256" s="1278" t="s">
        <v>1167</v>
      </c>
      <c r="E2256" s="126"/>
      <c r="F2256" s="843">
        <f t="shared" si="43"/>
        <v>0</v>
      </c>
    </row>
    <row r="2257" spans="1:6">
      <c r="B2257" s="1278" t="s">
        <v>1168</v>
      </c>
      <c r="C2257" s="841" t="s">
        <v>218</v>
      </c>
      <c r="D2257" s="842">
        <v>1800</v>
      </c>
      <c r="E2257" s="126"/>
      <c r="F2257" s="843">
        <f t="shared" si="43"/>
        <v>0</v>
      </c>
    </row>
    <row r="2258" spans="1:6">
      <c r="E2258" s="126"/>
      <c r="F2258" s="843">
        <f t="shared" si="43"/>
        <v>0</v>
      </c>
    </row>
    <row r="2259" spans="1:6" ht="76.5">
      <c r="A2259" s="844" t="s">
        <v>224</v>
      </c>
      <c r="B2259" s="1278" t="s">
        <v>2816</v>
      </c>
      <c r="E2259" s="126"/>
      <c r="F2259" s="843">
        <f t="shared" si="43"/>
        <v>0</v>
      </c>
    </row>
    <row r="2260" spans="1:6">
      <c r="B2260" s="1278" t="s">
        <v>697</v>
      </c>
      <c r="C2260" s="841" t="s">
        <v>218</v>
      </c>
      <c r="D2260" s="842">
        <f>D1338</f>
        <v>3.5</v>
      </c>
      <c r="E2260" s="126"/>
      <c r="F2260" s="843">
        <f t="shared" si="43"/>
        <v>0</v>
      </c>
    </row>
    <row r="2261" spans="1:6">
      <c r="B2261" s="1278" t="s">
        <v>698</v>
      </c>
      <c r="C2261" s="841" t="s">
        <v>218</v>
      </c>
      <c r="D2261" s="842">
        <f>D1339</f>
        <v>262.8</v>
      </c>
      <c r="E2261" s="126"/>
      <c r="F2261" s="843">
        <f t="shared" si="43"/>
        <v>0</v>
      </c>
    </row>
    <row r="2262" spans="1:6" ht="7.5" customHeight="1">
      <c r="E2262" s="126"/>
      <c r="F2262" s="843">
        <f t="shared" si="43"/>
        <v>0</v>
      </c>
    </row>
    <row r="2263" spans="1:6" ht="102">
      <c r="A2263" s="844" t="s">
        <v>226</v>
      </c>
      <c r="B2263" s="902" t="s">
        <v>1169</v>
      </c>
      <c r="C2263" s="880"/>
      <c r="E2263" s="133"/>
      <c r="F2263" s="843">
        <f t="shared" si="43"/>
        <v>0</v>
      </c>
    </row>
    <row r="2264" spans="1:6" ht="25.5">
      <c r="B2264" s="902" t="s">
        <v>1170</v>
      </c>
      <c r="C2264" s="837"/>
      <c r="E2264" s="126"/>
      <c r="F2264" s="843">
        <f t="shared" si="43"/>
        <v>0</v>
      </c>
    </row>
    <row r="2265" spans="1:6">
      <c r="B2265" s="902" t="s">
        <v>1171</v>
      </c>
      <c r="C2265" s="880" t="s">
        <v>218</v>
      </c>
      <c r="D2265" s="842">
        <v>61.5</v>
      </c>
      <c r="E2265" s="126"/>
      <c r="F2265" s="843">
        <f t="shared" si="43"/>
        <v>0</v>
      </c>
    </row>
    <row r="2266" spans="1:6">
      <c r="B2266" s="902" t="s">
        <v>1172</v>
      </c>
      <c r="C2266" s="880" t="s">
        <v>218</v>
      </c>
      <c r="D2266" s="842">
        <v>136.30000000000001</v>
      </c>
      <c r="E2266" s="126"/>
      <c r="F2266" s="843">
        <f t="shared" si="43"/>
        <v>0</v>
      </c>
    </row>
    <row r="2267" spans="1:6">
      <c r="B2267" s="902" t="s">
        <v>1173</v>
      </c>
      <c r="C2267" s="880" t="s">
        <v>218</v>
      </c>
      <c r="D2267" s="842">
        <v>153.4</v>
      </c>
      <c r="E2267" s="126"/>
      <c r="F2267" s="843">
        <f t="shared" si="43"/>
        <v>0</v>
      </c>
    </row>
    <row r="2268" spans="1:6">
      <c r="B2268" s="902" t="s">
        <v>1174</v>
      </c>
      <c r="C2268" s="880" t="s">
        <v>218</v>
      </c>
      <c r="D2268" s="842">
        <v>663</v>
      </c>
      <c r="E2268" s="126"/>
      <c r="F2268" s="843">
        <f t="shared" si="43"/>
        <v>0</v>
      </c>
    </row>
    <row r="2269" spans="1:6">
      <c r="B2269" s="902" t="s">
        <v>1175</v>
      </c>
      <c r="C2269" s="880" t="s">
        <v>218</v>
      </c>
      <c r="D2269" s="842">
        <v>363.7</v>
      </c>
      <c r="E2269" s="126"/>
      <c r="F2269" s="843">
        <f t="shared" si="43"/>
        <v>0</v>
      </c>
    </row>
    <row r="2270" spans="1:6">
      <c r="B2270" s="902"/>
      <c r="C2270" s="880"/>
      <c r="E2270" s="845"/>
      <c r="F2270" s="843">
        <f t="shared" si="43"/>
        <v>0</v>
      </c>
    </row>
    <row r="2271" spans="1:6">
      <c r="A2271" s="844" t="s">
        <v>229</v>
      </c>
      <c r="B2271" s="1278" t="s">
        <v>1176</v>
      </c>
      <c r="C2271" s="880"/>
      <c r="D2271" s="837"/>
      <c r="E2271" s="845"/>
      <c r="F2271" s="843">
        <f t="shared" si="43"/>
        <v>0</v>
      </c>
    </row>
    <row r="2272" spans="1:6" ht="51">
      <c r="B2272" s="1278" t="s">
        <v>2817</v>
      </c>
      <c r="C2272" s="880"/>
      <c r="D2272" s="837"/>
      <c r="E2272" s="845"/>
      <c r="F2272" s="843">
        <f t="shared" si="43"/>
        <v>0</v>
      </c>
    </row>
    <row r="2273" spans="1:6" ht="25.5">
      <c r="B2273" s="1278" t="s">
        <v>1177</v>
      </c>
      <c r="C2273" s="880"/>
      <c r="D2273" s="837"/>
      <c r="E2273" s="845"/>
      <c r="F2273" s="843">
        <f t="shared" si="43"/>
        <v>0</v>
      </c>
    </row>
    <row r="2274" spans="1:6" ht="38.25">
      <c r="B2274" s="1278" t="s">
        <v>1178</v>
      </c>
      <c r="C2274" s="880"/>
      <c r="D2274" s="837"/>
      <c r="E2274" s="845"/>
      <c r="F2274" s="843">
        <f t="shared" si="43"/>
        <v>0</v>
      </c>
    </row>
    <row r="2275" spans="1:6" ht="38.25">
      <c r="B2275" s="1278" t="s">
        <v>1179</v>
      </c>
      <c r="C2275" s="880"/>
      <c r="D2275" s="837"/>
      <c r="E2275" s="845"/>
      <c r="F2275" s="843">
        <f t="shared" si="43"/>
        <v>0</v>
      </c>
    </row>
    <row r="2276" spans="1:6" ht="51">
      <c r="B2276" s="1278" t="s">
        <v>1180</v>
      </c>
      <c r="C2276" s="880"/>
      <c r="D2276" s="837"/>
      <c r="E2276" s="845"/>
      <c r="F2276" s="843">
        <f t="shared" si="43"/>
        <v>0</v>
      </c>
    </row>
    <row r="2277" spans="1:6" ht="38.25" customHeight="1">
      <c r="B2277" s="1278" t="s">
        <v>1181</v>
      </c>
      <c r="C2277" s="903"/>
      <c r="D2277" s="903"/>
      <c r="E2277" s="903"/>
      <c r="F2277" s="843">
        <f t="shared" si="43"/>
        <v>0</v>
      </c>
    </row>
    <row r="2278" spans="1:6" ht="38.25">
      <c r="B2278" s="1278" t="s">
        <v>1182</v>
      </c>
      <c r="C2278" s="903"/>
      <c r="D2278" s="903"/>
      <c r="E2278" s="903"/>
      <c r="F2278" s="843">
        <f t="shared" si="43"/>
        <v>0</v>
      </c>
    </row>
    <row r="2279" spans="1:6" ht="25.5">
      <c r="B2279" s="1278" t="s">
        <v>1183</v>
      </c>
      <c r="C2279" s="903"/>
      <c r="D2279" s="903"/>
      <c r="E2279" s="903"/>
      <c r="F2279" s="843">
        <f t="shared" si="43"/>
        <v>0</v>
      </c>
    </row>
    <row r="2280" spans="1:6" ht="63.75">
      <c r="B2280" s="1278" t="s">
        <v>1184</v>
      </c>
      <c r="C2280" s="880"/>
      <c r="D2280" s="837"/>
      <c r="E2280" s="845"/>
      <c r="F2280" s="843">
        <f t="shared" si="43"/>
        <v>0</v>
      </c>
    </row>
    <row r="2281" spans="1:6" ht="51">
      <c r="B2281" s="1278" t="s">
        <v>1185</v>
      </c>
      <c r="C2281" s="880"/>
      <c r="E2281" s="845"/>
      <c r="F2281" s="843">
        <f t="shared" si="43"/>
        <v>0</v>
      </c>
    </row>
    <row r="2282" spans="1:6">
      <c r="B2282" s="1278" t="s">
        <v>1186</v>
      </c>
      <c r="D2282" s="879"/>
      <c r="E2282" s="845"/>
      <c r="F2282" s="843">
        <f t="shared" si="43"/>
        <v>0</v>
      </c>
    </row>
    <row r="2283" spans="1:6" ht="25.5">
      <c r="B2283" s="1278" t="s">
        <v>1187</v>
      </c>
      <c r="C2283" s="880"/>
      <c r="E2283" s="845"/>
      <c r="F2283" s="843">
        <f t="shared" si="43"/>
        <v>0</v>
      </c>
    </row>
    <row r="2284" spans="1:6" ht="38.25">
      <c r="B2284" s="1278" t="s">
        <v>1188</v>
      </c>
      <c r="C2284" s="880"/>
      <c r="E2284" s="845"/>
      <c r="F2284" s="843">
        <f t="shared" si="43"/>
        <v>0</v>
      </c>
    </row>
    <row r="2285" spans="1:6" ht="51">
      <c r="B2285" s="1280" t="s">
        <v>1189</v>
      </c>
      <c r="C2285" s="880"/>
      <c r="E2285" s="845"/>
      <c r="F2285" s="843">
        <f t="shared" si="43"/>
        <v>0</v>
      </c>
    </row>
    <row r="2286" spans="1:6">
      <c r="B2286" s="904" t="s">
        <v>1190</v>
      </c>
      <c r="C2286" s="880" t="s">
        <v>218</v>
      </c>
      <c r="D2286" s="842">
        <v>138</v>
      </c>
      <c r="E2286" s="124"/>
      <c r="F2286" s="843">
        <f t="shared" si="43"/>
        <v>0</v>
      </c>
    </row>
    <row r="2287" spans="1:6">
      <c r="C2287" s="880"/>
      <c r="E2287" s="124"/>
      <c r="F2287" s="843">
        <f t="shared" si="43"/>
        <v>0</v>
      </c>
    </row>
    <row r="2288" spans="1:6">
      <c r="A2288" s="868"/>
      <c r="B2288" s="134" t="s">
        <v>270</v>
      </c>
      <c r="C2288" s="870"/>
      <c r="D2288" s="871"/>
      <c r="E2288" s="130"/>
      <c r="F2288" s="872">
        <f t="shared" si="43"/>
        <v>0</v>
      </c>
    </row>
    <row r="2289" spans="1:6">
      <c r="C2289" s="880"/>
      <c r="E2289" s="123"/>
      <c r="F2289" s="843">
        <f t="shared" si="43"/>
        <v>0</v>
      </c>
    </row>
    <row r="2290" spans="1:6" ht="94.5" customHeight="1">
      <c r="A2290" s="844" t="s">
        <v>231</v>
      </c>
      <c r="B2290" s="1278" t="s">
        <v>2654</v>
      </c>
      <c r="E2290" s="123"/>
      <c r="F2290" s="843">
        <f t="shared" si="43"/>
        <v>0</v>
      </c>
    </row>
    <row r="2291" spans="1:6">
      <c r="B2291" s="1278" t="s">
        <v>1156</v>
      </c>
      <c r="C2291" s="841" t="s">
        <v>218</v>
      </c>
      <c r="D2291" s="842">
        <v>937.2</v>
      </c>
      <c r="E2291" s="126"/>
      <c r="F2291" s="843">
        <f t="shared" si="43"/>
        <v>0</v>
      </c>
    </row>
    <row r="2292" spans="1:6">
      <c r="B2292" s="1278" t="s">
        <v>1157</v>
      </c>
      <c r="C2292" s="841" t="s">
        <v>218</v>
      </c>
      <c r="D2292" s="842">
        <v>75.2</v>
      </c>
      <c r="E2292" s="126"/>
      <c r="F2292" s="843">
        <f t="shared" si="43"/>
        <v>0</v>
      </c>
    </row>
    <row r="2293" spans="1:6" ht="38.25">
      <c r="B2293" s="1278" t="s">
        <v>1191</v>
      </c>
      <c r="C2293" s="841" t="s">
        <v>218</v>
      </c>
      <c r="D2293" s="842">
        <v>81.3</v>
      </c>
      <c r="E2293" s="126"/>
      <c r="F2293" s="843">
        <f t="shared" si="43"/>
        <v>0</v>
      </c>
    </row>
    <row r="2294" spans="1:6">
      <c r="B2294" s="1278" t="s">
        <v>1160</v>
      </c>
      <c r="C2294" s="841" t="s">
        <v>218</v>
      </c>
      <c r="D2294" s="842">
        <v>44.2</v>
      </c>
      <c r="E2294" s="126"/>
      <c r="F2294" s="843">
        <f t="shared" si="43"/>
        <v>0</v>
      </c>
    </row>
    <row r="2295" spans="1:6">
      <c r="E2295" s="123"/>
      <c r="F2295" s="843">
        <f t="shared" si="43"/>
        <v>0</v>
      </c>
    </row>
    <row r="2296" spans="1:6" ht="140.25">
      <c r="A2296" s="844" t="s">
        <v>234</v>
      </c>
      <c r="B2296" s="1278" t="s">
        <v>2818</v>
      </c>
      <c r="C2296" s="841" t="s">
        <v>218</v>
      </c>
      <c r="D2296" s="842">
        <v>3</v>
      </c>
      <c r="E2296" s="126"/>
      <c r="F2296" s="843">
        <f t="shared" si="43"/>
        <v>0</v>
      </c>
    </row>
    <row r="2297" spans="1:6">
      <c r="E2297" s="123"/>
      <c r="F2297" s="843">
        <f t="shared" si="43"/>
        <v>0</v>
      </c>
    </row>
    <row r="2298" spans="1:6" ht="38.25">
      <c r="A2298" s="844" t="s">
        <v>240</v>
      </c>
      <c r="B2298" s="1278" t="s">
        <v>2655</v>
      </c>
      <c r="E2298" s="123"/>
      <c r="F2298" s="843">
        <f t="shared" si="43"/>
        <v>0</v>
      </c>
    </row>
    <row r="2299" spans="1:6">
      <c r="B2299" s="1278" t="s">
        <v>1156</v>
      </c>
      <c r="C2299" s="841" t="s">
        <v>218</v>
      </c>
      <c r="D2299" s="842">
        <v>345.3</v>
      </c>
      <c r="E2299" s="126"/>
      <c r="F2299" s="843">
        <f t="shared" si="43"/>
        <v>0</v>
      </c>
    </row>
    <row r="2300" spans="1:6" ht="38.25">
      <c r="B2300" s="1278" t="s">
        <v>1191</v>
      </c>
      <c r="C2300" s="841" t="s">
        <v>218</v>
      </c>
      <c r="D2300" s="842">
        <v>122.6</v>
      </c>
      <c r="E2300" s="126"/>
      <c r="F2300" s="843">
        <f t="shared" si="43"/>
        <v>0</v>
      </c>
    </row>
    <row r="2301" spans="1:6">
      <c r="B2301" s="1278" t="s">
        <v>1166</v>
      </c>
      <c r="C2301" s="841" t="s">
        <v>218</v>
      </c>
      <c r="D2301" s="842">
        <f>D1375</f>
        <v>15</v>
      </c>
      <c r="E2301" s="126"/>
      <c r="F2301" s="843">
        <f t="shared" si="43"/>
        <v>0</v>
      </c>
    </row>
    <row r="2302" spans="1:6">
      <c r="E2302" s="123"/>
      <c r="F2302" s="843">
        <f t="shared" si="43"/>
        <v>0</v>
      </c>
    </row>
    <row r="2303" spans="1:6" ht="38.25">
      <c r="A2303" s="844" t="s">
        <v>244</v>
      </c>
      <c r="B2303" s="1278" t="s">
        <v>1167</v>
      </c>
      <c r="E2303" s="123"/>
      <c r="F2303" s="843">
        <f t="shared" ref="F2303:F2329" si="44">D2303*E2303</f>
        <v>0</v>
      </c>
    </row>
    <row r="2304" spans="1:6">
      <c r="B2304" s="1278" t="s">
        <v>1168</v>
      </c>
      <c r="C2304" s="841" t="s">
        <v>218</v>
      </c>
      <c r="D2304" s="842">
        <v>586</v>
      </c>
      <c r="E2304" s="126"/>
      <c r="F2304" s="843">
        <f t="shared" si="44"/>
        <v>0</v>
      </c>
    </row>
    <row r="2305" spans="1:6">
      <c r="B2305" s="1278" t="s">
        <v>1192</v>
      </c>
      <c r="C2305" s="841" t="s">
        <v>218</v>
      </c>
      <c r="D2305" s="842">
        <f>SUM(D1404:D1405)</f>
        <v>68.099999999999994</v>
      </c>
      <c r="E2305" s="126"/>
      <c r="F2305" s="843">
        <f t="shared" si="44"/>
        <v>0</v>
      </c>
    </row>
    <row r="2306" spans="1:6">
      <c r="E2306" s="123"/>
      <c r="F2306" s="843">
        <f t="shared" si="44"/>
        <v>0</v>
      </c>
    </row>
    <row r="2307" spans="1:6" ht="102">
      <c r="A2307" s="844" t="s">
        <v>247</v>
      </c>
      <c r="B2307" s="902" t="s">
        <v>1193</v>
      </c>
      <c r="C2307" s="880"/>
      <c r="E2307" s="123"/>
      <c r="F2307" s="843">
        <f t="shared" si="44"/>
        <v>0</v>
      </c>
    </row>
    <row r="2308" spans="1:6" ht="25.5">
      <c r="B2308" s="902" t="s">
        <v>1170</v>
      </c>
      <c r="C2308" s="837"/>
      <c r="E2308" s="123"/>
      <c r="F2308" s="843">
        <f t="shared" si="44"/>
        <v>0</v>
      </c>
    </row>
    <row r="2309" spans="1:6">
      <c r="B2309" s="902" t="s">
        <v>1172</v>
      </c>
      <c r="C2309" s="880" t="s">
        <v>218</v>
      </c>
      <c r="D2309" s="842">
        <v>205.2</v>
      </c>
      <c r="E2309" s="126"/>
      <c r="F2309" s="843">
        <f t="shared" si="44"/>
        <v>0</v>
      </c>
    </row>
    <row r="2310" spans="1:6">
      <c r="B2310" s="902" t="s">
        <v>1173</v>
      </c>
      <c r="C2310" s="880" t="s">
        <v>218</v>
      </c>
      <c r="D2310" s="842">
        <v>469</v>
      </c>
      <c r="E2310" s="126"/>
      <c r="F2310" s="843">
        <f t="shared" si="44"/>
        <v>0</v>
      </c>
    </row>
    <row r="2311" spans="1:6">
      <c r="B2311" s="902"/>
      <c r="C2311" s="880"/>
      <c r="E2311" s="123"/>
      <c r="F2311" s="843">
        <f t="shared" si="44"/>
        <v>0</v>
      </c>
    </row>
    <row r="2312" spans="1:6">
      <c r="A2312" s="844" t="s">
        <v>248</v>
      </c>
      <c r="B2312" s="1278" t="s">
        <v>1176</v>
      </c>
      <c r="E2312" s="123"/>
      <c r="F2312" s="843">
        <f t="shared" si="44"/>
        <v>0</v>
      </c>
    </row>
    <row r="2313" spans="1:6" ht="51">
      <c r="B2313" s="1278" t="s">
        <v>2819</v>
      </c>
      <c r="C2313" s="880"/>
      <c r="E2313" s="123"/>
      <c r="F2313" s="843">
        <f t="shared" si="44"/>
        <v>0</v>
      </c>
    </row>
    <row r="2314" spans="1:6" ht="25.5">
      <c r="B2314" s="1278" t="s">
        <v>1177</v>
      </c>
      <c r="E2314" s="123"/>
      <c r="F2314" s="843">
        <f t="shared" si="44"/>
        <v>0</v>
      </c>
    </row>
    <row r="2315" spans="1:6" ht="38.25">
      <c r="A2315" s="837"/>
      <c r="B2315" s="1278" t="s">
        <v>1178</v>
      </c>
      <c r="E2315" s="123"/>
      <c r="F2315" s="843">
        <f t="shared" si="44"/>
        <v>0</v>
      </c>
    </row>
    <row r="2316" spans="1:6" ht="38.25">
      <c r="A2316" s="837"/>
      <c r="B2316" s="1278" t="s">
        <v>1179</v>
      </c>
      <c r="E2316" s="123"/>
      <c r="F2316" s="843">
        <f t="shared" si="44"/>
        <v>0</v>
      </c>
    </row>
    <row r="2317" spans="1:6" ht="51">
      <c r="A2317" s="837"/>
      <c r="B2317" s="1278" t="s">
        <v>1180</v>
      </c>
      <c r="E2317" s="123"/>
      <c r="F2317" s="843">
        <f t="shared" si="44"/>
        <v>0</v>
      </c>
    </row>
    <row r="2318" spans="1:6" ht="63.75">
      <c r="A2318" s="837"/>
      <c r="B2318" s="1278" t="s">
        <v>1194</v>
      </c>
      <c r="E2318" s="123"/>
      <c r="F2318" s="843">
        <f t="shared" si="44"/>
        <v>0</v>
      </c>
    </row>
    <row r="2319" spans="1:6" ht="38.25">
      <c r="A2319" s="837"/>
      <c r="B2319" s="1278" t="s">
        <v>1182</v>
      </c>
      <c r="E2319" s="123"/>
      <c r="F2319" s="843">
        <f t="shared" si="44"/>
        <v>0</v>
      </c>
    </row>
    <row r="2320" spans="1:6" ht="25.5">
      <c r="A2320" s="837"/>
      <c r="B2320" s="1278" t="s">
        <v>1183</v>
      </c>
      <c r="E2320" s="123"/>
      <c r="F2320" s="843">
        <f t="shared" si="44"/>
        <v>0</v>
      </c>
    </row>
    <row r="2321" spans="1:6" ht="63.75">
      <c r="A2321" s="837"/>
      <c r="B2321" s="1278" t="s">
        <v>1184</v>
      </c>
      <c r="E2321" s="123"/>
      <c r="F2321" s="843">
        <f t="shared" si="44"/>
        <v>0</v>
      </c>
    </row>
    <row r="2322" spans="1:6" ht="51">
      <c r="A2322" s="837"/>
      <c r="B2322" s="1278" t="s">
        <v>1185</v>
      </c>
      <c r="E2322" s="123"/>
      <c r="F2322" s="843">
        <f t="shared" si="44"/>
        <v>0</v>
      </c>
    </row>
    <row r="2323" spans="1:6">
      <c r="A2323" s="837"/>
      <c r="B2323" s="1278" t="s">
        <v>1186</v>
      </c>
      <c r="E2323" s="123"/>
      <c r="F2323" s="843">
        <f t="shared" si="44"/>
        <v>0</v>
      </c>
    </row>
    <row r="2324" spans="1:6" ht="25.5">
      <c r="A2324" s="837"/>
      <c r="B2324" s="1278" t="s">
        <v>1187</v>
      </c>
      <c r="E2324" s="123"/>
      <c r="F2324" s="843">
        <f t="shared" si="44"/>
        <v>0</v>
      </c>
    </row>
    <row r="2325" spans="1:6" ht="38.25">
      <c r="A2325" s="837"/>
      <c r="B2325" s="1278" t="s">
        <v>1188</v>
      </c>
      <c r="E2325" s="123"/>
      <c r="F2325" s="843">
        <f t="shared" si="44"/>
        <v>0</v>
      </c>
    </row>
    <row r="2326" spans="1:6" ht="51">
      <c r="A2326" s="837"/>
      <c r="B2326" s="1280" t="s">
        <v>1189</v>
      </c>
      <c r="E2326" s="123"/>
      <c r="F2326" s="843">
        <f t="shared" si="44"/>
        <v>0</v>
      </c>
    </row>
    <row r="2327" spans="1:6">
      <c r="A2327" s="837"/>
      <c r="B2327" s="904" t="s">
        <v>1195</v>
      </c>
      <c r="C2327" s="880" t="s">
        <v>218</v>
      </c>
      <c r="D2327" s="842">
        <v>206</v>
      </c>
      <c r="E2327" s="126"/>
      <c r="F2327" s="843">
        <f t="shared" si="44"/>
        <v>0</v>
      </c>
    </row>
    <row r="2328" spans="1:6">
      <c r="A2328" s="837"/>
      <c r="B2328" s="904" t="s">
        <v>1196</v>
      </c>
      <c r="C2328" s="880" t="s">
        <v>218</v>
      </c>
      <c r="D2328" s="842">
        <v>32</v>
      </c>
      <c r="E2328" s="126"/>
      <c r="F2328" s="843">
        <f t="shared" si="44"/>
        <v>0</v>
      </c>
    </row>
    <row r="2329" spans="1:6">
      <c r="A2329" s="837"/>
      <c r="B2329" s="904"/>
      <c r="C2329" s="880"/>
      <c r="F2329" s="843">
        <f t="shared" si="44"/>
        <v>0</v>
      </c>
    </row>
    <row r="2330" spans="1:6">
      <c r="A2330" s="837"/>
      <c r="C2330" s="880"/>
      <c r="F2330" s="837"/>
    </row>
    <row r="2331" spans="1:6">
      <c r="A2331" s="868"/>
      <c r="B2331" s="134" t="s">
        <v>310</v>
      </c>
      <c r="C2331" s="870"/>
      <c r="D2331" s="871"/>
      <c r="E2331" s="872"/>
      <c r="F2331" s="872"/>
    </row>
    <row r="2332" spans="1:6">
      <c r="C2332" s="880"/>
    </row>
    <row r="2333" spans="1:6" ht="38.25">
      <c r="A2333" s="844" t="s">
        <v>250</v>
      </c>
      <c r="B2333" s="1278" t="s">
        <v>1167</v>
      </c>
      <c r="F2333" s="843">
        <f t="shared" ref="F2333:F2340" si="45">D2333*E2333</f>
        <v>0</v>
      </c>
    </row>
    <row r="2334" spans="1:6">
      <c r="B2334" s="1278" t="s">
        <v>1168</v>
      </c>
      <c r="C2334" s="841" t="s">
        <v>218</v>
      </c>
      <c r="D2334" s="842">
        <v>30</v>
      </c>
      <c r="E2334" s="126"/>
      <c r="F2334" s="843">
        <f t="shared" si="45"/>
        <v>0</v>
      </c>
    </row>
    <row r="2335" spans="1:6">
      <c r="C2335" s="880"/>
      <c r="E2335" s="123"/>
      <c r="F2335" s="843">
        <f t="shared" si="45"/>
        <v>0</v>
      </c>
    </row>
    <row r="2336" spans="1:6" ht="102">
      <c r="A2336" s="844" t="s">
        <v>253</v>
      </c>
      <c r="B2336" s="902" t="s">
        <v>1197</v>
      </c>
      <c r="C2336" s="880"/>
      <c r="E2336" s="123"/>
      <c r="F2336" s="843">
        <f t="shared" si="45"/>
        <v>0</v>
      </c>
    </row>
    <row r="2337" spans="1:6" ht="25.5">
      <c r="B2337" s="902" t="s">
        <v>1170</v>
      </c>
      <c r="C2337" s="837"/>
      <c r="E2337" s="123"/>
      <c r="F2337" s="843">
        <f t="shared" si="45"/>
        <v>0</v>
      </c>
    </row>
    <row r="2338" spans="1:6">
      <c r="B2338" s="905" t="s">
        <v>1198</v>
      </c>
      <c r="C2338" s="880" t="s">
        <v>218</v>
      </c>
      <c r="D2338" s="842">
        <v>18.7</v>
      </c>
      <c r="E2338" s="126"/>
      <c r="F2338" s="843">
        <f t="shared" si="45"/>
        <v>0</v>
      </c>
    </row>
    <row r="2339" spans="1:6" ht="25.5">
      <c r="B2339" s="906" t="s">
        <v>1199</v>
      </c>
      <c r="C2339" s="880" t="s">
        <v>218</v>
      </c>
      <c r="D2339" s="842">
        <v>40.799999999999997</v>
      </c>
      <c r="E2339" s="126"/>
      <c r="F2339" s="843">
        <f t="shared" si="45"/>
        <v>0</v>
      </c>
    </row>
    <row r="2340" spans="1:6">
      <c r="C2340" s="880"/>
      <c r="E2340" s="123"/>
      <c r="F2340" s="843">
        <f t="shared" si="45"/>
        <v>0</v>
      </c>
    </row>
    <row r="2341" spans="1:6">
      <c r="C2341" s="880"/>
      <c r="E2341" s="123"/>
    </row>
    <row r="2342" spans="1:6">
      <c r="A2342" s="134"/>
      <c r="B2342" s="134" t="s">
        <v>352</v>
      </c>
      <c r="C2342" s="134"/>
      <c r="D2342" s="134"/>
      <c r="E2342" s="134"/>
      <c r="F2342" s="134">
        <f t="shared" ref="F2342:F2345" si="46">D2342*E2342</f>
        <v>0</v>
      </c>
    </row>
    <row r="2343" spans="1:6">
      <c r="C2343" s="880"/>
      <c r="E2343" s="123"/>
      <c r="F2343" s="843">
        <f t="shared" si="46"/>
        <v>0</v>
      </c>
    </row>
    <row r="2344" spans="1:6" ht="114.75">
      <c r="A2344" s="844" t="s">
        <v>255</v>
      </c>
      <c r="B2344" s="1278" t="s">
        <v>2820</v>
      </c>
      <c r="C2344" s="880" t="s">
        <v>218</v>
      </c>
      <c r="D2344" s="842">
        <v>82.6</v>
      </c>
      <c r="E2344" s="126"/>
      <c r="F2344" s="843">
        <f t="shared" si="46"/>
        <v>0</v>
      </c>
    </row>
    <row r="2345" spans="1:6">
      <c r="C2345" s="880"/>
      <c r="F2345" s="843">
        <f t="shared" si="46"/>
        <v>0</v>
      </c>
    </row>
    <row r="2346" spans="1:6">
      <c r="E2346" s="845"/>
    </row>
    <row r="2347" spans="1:6">
      <c r="B2347" s="846" t="s">
        <v>172</v>
      </c>
      <c r="C2347" s="847"/>
      <c r="D2347" s="848"/>
      <c r="E2347" s="864"/>
      <c r="F2347" s="849">
        <f>SUM(F2236:F2346)</f>
        <v>0</v>
      </c>
    </row>
    <row r="2348" spans="1:6">
      <c r="B2348" s="853"/>
      <c r="C2348" s="854"/>
      <c r="D2348" s="855"/>
      <c r="E2348" s="865"/>
      <c r="F2348" s="856"/>
    </row>
    <row r="2349" spans="1:6" ht="13.5" customHeight="1">
      <c r="A2349" s="837"/>
      <c r="B2349" s="853"/>
      <c r="C2349" s="854"/>
      <c r="D2349" s="855"/>
      <c r="E2349" s="865"/>
      <c r="F2349" s="856">
        <f t="shared" ref="F2349" si="47">D2349*E2349</f>
        <v>0</v>
      </c>
    </row>
    <row r="2350" spans="1:6" ht="6.75" customHeight="1">
      <c r="B2350" s="853"/>
      <c r="C2350" s="854"/>
      <c r="D2350" s="855"/>
      <c r="E2350" s="865"/>
      <c r="F2350" s="856"/>
    </row>
    <row r="2351" spans="1:6">
      <c r="A2351" s="840" t="s">
        <v>53</v>
      </c>
      <c r="B2351" s="1276" t="str">
        <f>B50</f>
        <v>OSTALI RADOVI I OPREMA</v>
      </c>
      <c r="C2351" s="854"/>
      <c r="D2351" s="855"/>
      <c r="E2351" s="865"/>
      <c r="F2351" s="856"/>
    </row>
    <row r="2352" spans="1:6" ht="10.5" customHeight="1">
      <c r="B2352" s="853"/>
      <c r="C2352" s="854"/>
      <c r="D2352" s="855"/>
      <c r="E2352" s="865"/>
      <c r="F2352" s="856"/>
    </row>
    <row r="2353" spans="1:6">
      <c r="A2353" s="840" t="s">
        <v>55</v>
      </c>
      <c r="B2353" s="1276" t="str">
        <f>B52</f>
        <v>HARMONIKA VRATA</v>
      </c>
      <c r="C2353" s="854"/>
      <c r="D2353" s="855"/>
      <c r="E2353" s="865"/>
      <c r="F2353" s="856"/>
    </row>
    <row r="2354" spans="1:6" ht="4.5" customHeight="1">
      <c r="B2354" s="853"/>
      <c r="C2354" s="854"/>
      <c r="D2354" s="855"/>
      <c r="E2354" s="865"/>
      <c r="F2354" s="856"/>
    </row>
    <row r="2355" spans="1:6">
      <c r="A2355" s="868"/>
      <c r="B2355" s="134" t="s">
        <v>270</v>
      </c>
      <c r="C2355" s="870"/>
      <c r="D2355" s="871"/>
      <c r="E2355" s="872"/>
      <c r="F2355" s="873"/>
    </row>
    <row r="2356" spans="1:6" ht="11.25" customHeight="1">
      <c r="B2356" s="135"/>
      <c r="E2356" s="845"/>
    </row>
    <row r="2357" spans="1:6" ht="38.25">
      <c r="A2357" s="844" t="s">
        <v>19</v>
      </c>
      <c r="B2357" s="907" t="s">
        <v>1200</v>
      </c>
      <c r="E2357" s="845"/>
      <c r="F2357" s="843">
        <f t="shared" ref="F2357:F2372" si="48">D2357*E2357</f>
        <v>0</v>
      </c>
    </row>
    <row r="2358" spans="1:6" ht="25.5">
      <c r="B2358" s="908" t="s">
        <v>1201</v>
      </c>
      <c r="E2358" s="845"/>
      <c r="F2358" s="843">
        <f t="shared" si="48"/>
        <v>0</v>
      </c>
    </row>
    <row r="2359" spans="1:6" ht="63.75">
      <c r="B2359" s="908" t="s">
        <v>1202</v>
      </c>
      <c r="E2359" s="845"/>
      <c r="F2359" s="843">
        <f t="shared" si="48"/>
        <v>0</v>
      </c>
    </row>
    <row r="2360" spans="1:6" ht="51">
      <c r="B2360" s="908" t="s">
        <v>1203</v>
      </c>
      <c r="E2360" s="845"/>
      <c r="F2360" s="843">
        <f t="shared" si="48"/>
        <v>0</v>
      </c>
    </row>
    <row r="2361" spans="1:6" ht="38.25">
      <c r="B2361" s="908" t="s">
        <v>1204</v>
      </c>
      <c r="E2361" s="845"/>
      <c r="F2361" s="843">
        <f t="shared" si="48"/>
        <v>0</v>
      </c>
    </row>
    <row r="2362" spans="1:6" ht="38.25">
      <c r="B2362" s="908" t="s">
        <v>1205</v>
      </c>
      <c r="E2362" s="845"/>
      <c r="F2362" s="843">
        <f t="shared" si="48"/>
        <v>0</v>
      </c>
    </row>
    <row r="2363" spans="1:6" ht="102">
      <c r="B2363" s="908" t="s">
        <v>1206</v>
      </c>
      <c r="E2363" s="845"/>
      <c r="F2363" s="843">
        <f t="shared" si="48"/>
        <v>0</v>
      </c>
    </row>
    <row r="2364" spans="1:6" ht="25.5">
      <c r="B2364" s="908" t="s">
        <v>1207</v>
      </c>
      <c r="E2364" s="845"/>
      <c r="F2364" s="843">
        <f t="shared" si="48"/>
        <v>0</v>
      </c>
    </row>
    <row r="2365" spans="1:6" ht="25.5">
      <c r="B2365" s="908" t="s">
        <v>1208</v>
      </c>
      <c r="E2365" s="845"/>
      <c r="F2365" s="843">
        <f t="shared" si="48"/>
        <v>0</v>
      </c>
    </row>
    <row r="2366" spans="1:6" ht="51">
      <c r="B2366" s="908" t="s">
        <v>1209</v>
      </c>
      <c r="E2366" s="845"/>
      <c r="F2366" s="843">
        <f t="shared" si="48"/>
        <v>0</v>
      </c>
    </row>
    <row r="2367" spans="1:6" ht="38.25">
      <c r="B2367" s="908" t="s">
        <v>1210</v>
      </c>
      <c r="E2367" s="845"/>
      <c r="F2367" s="843">
        <f t="shared" si="48"/>
        <v>0</v>
      </c>
    </row>
    <row r="2368" spans="1:6">
      <c r="B2368" s="908" t="s">
        <v>1211</v>
      </c>
      <c r="E2368" s="845"/>
      <c r="F2368" s="843">
        <f t="shared" si="48"/>
        <v>0</v>
      </c>
    </row>
    <row r="2369" spans="1:6" ht="25.5">
      <c r="B2369" s="908" t="s">
        <v>1212</v>
      </c>
      <c r="E2369" s="845"/>
      <c r="F2369" s="843">
        <f t="shared" si="48"/>
        <v>0</v>
      </c>
    </row>
    <row r="2370" spans="1:6">
      <c r="B2370" s="908" t="s">
        <v>1213</v>
      </c>
      <c r="E2370" s="845"/>
      <c r="F2370" s="843">
        <f t="shared" si="48"/>
        <v>0</v>
      </c>
    </row>
    <row r="2371" spans="1:6" ht="38.25">
      <c r="B2371" s="908" t="s">
        <v>1214</v>
      </c>
      <c r="E2371" s="845"/>
      <c r="F2371" s="843">
        <f t="shared" si="48"/>
        <v>0</v>
      </c>
    </row>
    <row r="2372" spans="1:6" ht="25.5">
      <c r="B2372" s="908" t="s">
        <v>1215</v>
      </c>
      <c r="C2372" s="841" t="s">
        <v>223</v>
      </c>
      <c r="D2372" s="842">
        <v>1</v>
      </c>
      <c r="E2372" s="126"/>
      <c r="F2372" s="843">
        <f t="shared" si="48"/>
        <v>0</v>
      </c>
    </row>
    <row r="2373" spans="1:6">
      <c r="B2373" s="135"/>
      <c r="E2373" s="845"/>
    </row>
    <row r="2374" spans="1:6">
      <c r="B2374" s="846" t="s">
        <v>172</v>
      </c>
      <c r="C2374" s="847"/>
      <c r="D2374" s="848"/>
      <c r="E2374" s="864"/>
      <c r="F2374" s="849">
        <f>SUM(F2357:F2373)</f>
        <v>0</v>
      </c>
    </row>
    <row r="2375" spans="1:6">
      <c r="B2375" s="853"/>
      <c r="C2375" s="854"/>
      <c r="D2375" s="855"/>
      <c r="E2375" s="865"/>
      <c r="F2375" s="856"/>
    </row>
    <row r="2376" spans="1:6">
      <c r="A2376" s="837"/>
      <c r="B2376" s="853"/>
      <c r="C2376" s="854"/>
      <c r="D2376" s="855"/>
      <c r="E2376" s="865"/>
      <c r="F2376" s="856">
        <f t="shared" ref="F2376" si="49">D2376*E2376</f>
        <v>0</v>
      </c>
    </row>
    <row r="2377" spans="1:6">
      <c r="A2377" s="840" t="s">
        <v>57</v>
      </c>
      <c r="B2377" s="1276" t="str">
        <f>B54</f>
        <v>DIZALA</v>
      </c>
      <c r="C2377" s="854"/>
      <c r="D2377" s="855"/>
      <c r="E2377" s="865"/>
      <c r="F2377" s="856"/>
    </row>
    <row r="2378" spans="1:6">
      <c r="B2378" s="853"/>
      <c r="C2378" s="854"/>
      <c r="D2378" s="855"/>
      <c r="E2378" s="865"/>
      <c r="F2378" s="856"/>
    </row>
    <row r="2379" spans="1:6">
      <c r="A2379" s="868"/>
      <c r="B2379" s="134" t="s">
        <v>211</v>
      </c>
      <c r="C2379" s="870"/>
      <c r="D2379" s="871"/>
      <c r="E2379" s="872"/>
      <c r="F2379" s="873"/>
    </row>
    <row r="2380" spans="1:6">
      <c r="B2380" s="853"/>
      <c r="C2380" s="854"/>
      <c r="D2380" s="855"/>
      <c r="E2380" s="865"/>
      <c r="F2380" s="856"/>
    </row>
    <row r="2381" spans="1:6">
      <c r="B2381" s="853" t="s">
        <v>1216</v>
      </c>
      <c r="C2381" s="854"/>
      <c r="D2381" s="855"/>
      <c r="E2381" s="865"/>
      <c r="F2381" s="843">
        <f t="shared" ref="F2381:F2387" si="50">D2381*E2381</f>
        <v>0</v>
      </c>
    </row>
    <row r="2382" spans="1:6" ht="25.5">
      <c r="A2382" s="844" t="s">
        <v>19</v>
      </c>
      <c r="B2382" s="909" t="s">
        <v>1217</v>
      </c>
      <c r="C2382" s="880" t="s">
        <v>223</v>
      </c>
      <c r="D2382" s="910">
        <v>1</v>
      </c>
      <c r="E2382" s="129"/>
      <c r="F2382" s="843">
        <f t="shared" si="50"/>
        <v>0</v>
      </c>
    </row>
    <row r="2383" spans="1:6">
      <c r="B2383" s="911"/>
      <c r="C2383" s="880"/>
      <c r="D2383" s="910"/>
      <c r="E2383" s="129"/>
      <c r="F2383" s="843">
        <f t="shared" si="50"/>
        <v>0</v>
      </c>
    </row>
    <row r="2384" spans="1:6" ht="51">
      <c r="A2384" s="844" t="s">
        <v>32</v>
      </c>
      <c r="B2384" s="909" t="s">
        <v>1218</v>
      </c>
      <c r="C2384" s="880" t="s">
        <v>223</v>
      </c>
      <c r="D2384" s="910">
        <v>1</v>
      </c>
      <c r="E2384" s="129"/>
      <c r="F2384" s="843">
        <f t="shared" si="50"/>
        <v>0</v>
      </c>
    </row>
    <row r="2385" spans="1:6">
      <c r="B2385" s="911"/>
      <c r="C2385" s="880"/>
      <c r="D2385" s="910"/>
      <c r="E2385" s="129"/>
      <c r="F2385" s="843">
        <f t="shared" si="50"/>
        <v>0</v>
      </c>
    </row>
    <row r="2386" spans="1:6" ht="25.5">
      <c r="A2386" s="844" t="s">
        <v>53</v>
      </c>
      <c r="B2386" s="909" t="s">
        <v>1219</v>
      </c>
      <c r="C2386" s="880" t="s">
        <v>223</v>
      </c>
      <c r="D2386" s="910">
        <v>1</v>
      </c>
      <c r="E2386" s="129"/>
      <c r="F2386" s="843">
        <f t="shared" si="50"/>
        <v>0</v>
      </c>
    </row>
    <row r="2387" spans="1:6">
      <c r="B2387" s="893"/>
      <c r="C2387" s="880"/>
      <c r="D2387" s="910"/>
      <c r="E2387" s="129"/>
      <c r="F2387" s="843">
        <f t="shared" si="50"/>
        <v>0</v>
      </c>
    </row>
    <row r="2388" spans="1:6">
      <c r="A2388" s="857"/>
      <c r="B2388" s="853"/>
      <c r="C2388" s="854"/>
      <c r="D2388" s="855"/>
      <c r="E2388" s="129"/>
      <c r="F2388" s="856"/>
    </row>
    <row r="2389" spans="1:6">
      <c r="A2389" s="868"/>
      <c r="B2389" s="134" t="s">
        <v>270</v>
      </c>
      <c r="C2389" s="870"/>
      <c r="D2389" s="871"/>
      <c r="E2389" s="130"/>
      <c r="F2389" s="873"/>
    </row>
    <row r="2390" spans="1:6">
      <c r="B2390" s="853"/>
      <c r="C2390" s="854"/>
      <c r="D2390" s="855"/>
      <c r="E2390" s="129"/>
      <c r="F2390" s="856"/>
    </row>
    <row r="2391" spans="1:6">
      <c r="B2391" s="853" t="s">
        <v>1220</v>
      </c>
      <c r="C2391" s="854"/>
      <c r="D2391" s="855"/>
      <c r="E2391" s="129"/>
      <c r="F2391" s="856"/>
    </row>
    <row r="2392" spans="1:6" ht="25.5">
      <c r="A2392" s="844" t="s">
        <v>219</v>
      </c>
      <c r="B2392" s="909" t="s">
        <v>1217</v>
      </c>
      <c r="C2392" s="880" t="s">
        <v>223</v>
      </c>
      <c r="D2392" s="910">
        <v>1</v>
      </c>
      <c r="E2392" s="129"/>
      <c r="F2392" s="843">
        <f>D2392*E2392</f>
        <v>0</v>
      </c>
    </row>
    <row r="2393" spans="1:6">
      <c r="B2393" s="911"/>
      <c r="C2393" s="880"/>
      <c r="D2393" s="910"/>
      <c r="E2393" s="129"/>
      <c r="F2393" s="843">
        <f t="shared" ref="F2393:F2397" si="51">D2393*E2393</f>
        <v>0</v>
      </c>
    </row>
    <row r="2394" spans="1:6" ht="51">
      <c r="A2394" s="844" t="s">
        <v>224</v>
      </c>
      <c r="B2394" s="909" t="s">
        <v>1218</v>
      </c>
      <c r="C2394" s="880" t="s">
        <v>223</v>
      </c>
      <c r="D2394" s="910">
        <v>1</v>
      </c>
      <c r="E2394" s="129"/>
      <c r="F2394" s="843">
        <f t="shared" si="51"/>
        <v>0</v>
      </c>
    </row>
    <row r="2395" spans="1:6">
      <c r="B2395" s="911"/>
      <c r="C2395" s="880"/>
      <c r="D2395" s="910"/>
      <c r="E2395" s="129"/>
      <c r="F2395" s="843">
        <f t="shared" si="51"/>
        <v>0</v>
      </c>
    </row>
    <row r="2396" spans="1:6" ht="25.5">
      <c r="A2396" s="844" t="s">
        <v>226</v>
      </c>
      <c r="B2396" s="909" t="s">
        <v>1219</v>
      </c>
      <c r="C2396" s="880" t="s">
        <v>223</v>
      </c>
      <c r="D2396" s="910">
        <v>1</v>
      </c>
      <c r="E2396" s="129"/>
      <c r="F2396" s="843">
        <f t="shared" si="51"/>
        <v>0</v>
      </c>
    </row>
    <row r="2397" spans="1:6">
      <c r="B2397" s="893"/>
      <c r="C2397" s="880"/>
      <c r="D2397" s="912"/>
      <c r="E2397" s="865"/>
      <c r="F2397" s="843">
        <f t="shared" si="51"/>
        <v>0</v>
      </c>
    </row>
    <row r="2398" spans="1:6">
      <c r="E2398" s="845"/>
    </row>
    <row r="2399" spans="1:6">
      <c r="B2399" s="846" t="s">
        <v>172</v>
      </c>
      <c r="C2399" s="847"/>
      <c r="D2399" s="848"/>
      <c r="E2399" s="864"/>
      <c r="F2399" s="849">
        <f>SUM(F2376:F2398)</f>
        <v>0</v>
      </c>
    </row>
    <row r="2400" spans="1:6">
      <c r="B2400" s="853"/>
      <c r="C2400" s="854"/>
      <c r="D2400" s="855"/>
      <c r="E2400" s="865"/>
      <c r="F2400" s="856"/>
    </row>
    <row r="2401" spans="1:6">
      <c r="B2401" s="853"/>
      <c r="C2401" s="854"/>
      <c r="D2401" s="855"/>
      <c r="E2401" s="865"/>
      <c r="F2401" s="856"/>
    </row>
    <row r="2402" spans="1:6">
      <c r="E2402" s="854"/>
      <c r="F2402" s="856"/>
    </row>
    <row r="2403" spans="1:6">
      <c r="A2403" s="857"/>
      <c r="B2403" s="853"/>
      <c r="C2403" s="854"/>
      <c r="D2403" s="855"/>
      <c r="E2403" s="854"/>
      <c r="F2403" s="856"/>
    </row>
    <row r="2404" spans="1:6">
      <c r="A2404" s="857"/>
      <c r="B2404" s="853"/>
      <c r="C2404" s="854"/>
      <c r="D2404" s="855"/>
      <c r="E2404" s="854"/>
      <c r="F2404" s="856"/>
    </row>
    <row r="2405" spans="1:6">
      <c r="A2405" s="857"/>
      <c r="B2405" s="853"/>
      <c r="C2405" s="854"/>
      <c r="D2405" s="855"/>
      <c r="E2405" s="854"/>
      <c r="F2405" s="856"/>
    </row>
  </sheetData>
  <mergeCells count="604">
    <mergeCell ref="B2233:F2233"/>
    <mergeCell ref="B2234:F2234"/>
    <mergeCell ref="B2227:F2227"/>
    <mergeCell ref="B2228:F2228"/>
    <mergeCell ref="B2229:F2229"/>
    <mergeCell ref="B2230:F2230"/>
    <mergeCell ref="B2231:F2231"/>
    <mergeCell ref="B2232:F2232"/>
    <mergeCell ref="B2221:F2221"/>
    <mergeCell ref="B2222:F2222"/>
    <mergeCell ref="B2223:F2223"/>
    <mergeCell ref="B2224:F2224"/>
    <mergeCell ref="B2225:F2225"/>
    <mergeCell ref="B2226:F2226"/>
    <mergeCell ref="B2215:F2215"/>
    <mergeCell ref="B2216:F2216"/>
    <mergeCell ref="B2217:F2217"/>
    <mergeCell ref="B2218:F2218"/>
    <mergeCell ref="B2219:F2219"/>
    <mergeCell ref="B2220:F2220"/>
    <mergeCell ref="B2208:F2208"/>
    <mergeCell ref="B2210:F2210"/>
    <mergeCell ref="B2211:F2211"/>
    <mergeCell ref="B2212:F2212"/>
    <mergeCell ref="B2213:F2213"/>
    <mergeCell ref="B2214:F2214"/>
    <mergeCell ref="B2188:F2188"/>
    <mergeCell ref="B2189:F2189"/>
    <mergeCell ref="B2190:F2190"/>
    <mergeCell ref="B2191:F2191"/>
    <mergeCell ref="B2192:F2192"/>
    <mergeCell ref="B2193:F2193"/>
    <mergeCell ref="B2151:F2151"/>
    <mergeCell ref="B2152:F2152"/>
    <mergeCell ref="B2153:F2153"/>
    <mergeCell ref="B2154:F2154"/>
    <mergeCell ref="B2185:F2185"/>
    <mergeCell ref="B2187:F2187"/>
    <mergeCell ref="B2144:F2144"/>
    <mergeCell ref="B2146:F2146"/>
    <mergeCell ref="B2147:F2147"/>
    <mergeCell ref="B2148:F2148"/>
    <mergeCell ref="B2149:F2149"/>
    <mergeCell ref="B2150:F2150"/>
    <mergeCell ref="B2066:F2066"/>
    <mergeCell ref="B2067:F2067"/>
    <mergeCell ref="B2068:F2068"/>
    <mergeCell ref="B2069:F2069"/>
    <mergeCell ref="B2070:F2070"/>
    <mergeCell ref="B2071:F2071"/>
    <mergeCell ref="B2060:F2060"/>
    <mergeCell ref="B2061:F2061"/>
    <mergeCell ref="B2062:F2062"/>
    <mergeCell ref="B2063:F2063"/>
    <mergeCell ref="B2064:F2064"/>
    <mergeCell ref="B2065:F2065"/>
    <mergeCell ref="B2054:F2054"/>
    <mergeCell ref="B2055:F2055"/>
    <mergeCell ref="B2056:F2056"/>
    <mergeCell ref="B2057:F2057"/>
    <mergeCell ref="B2058:F2058"/>
    <mergeCell ref="B2059:F2059"/>
    <mergeCell ref="B2006:F2006"/>
    <mergeCell ref="B2007:F2007"/>
    <mergeCell ref="B2008:F2008"/>
    <mergeCell ref="B2050:F2050"/>
    <mergeCell ref="B2052:F2052"/>
    <mergeCell ref="B2053:F2053"/>
    <mergeCell ref="B2000:F2000"/>
    <mergeCell ref="B2001:F2001"/>
    <mergeCell ref="B2002:F2002"/>
    <mergeCell ref="B2003:F2003"/>
    <mergeCell ref="B2004:F2004"/>
    <mergeCell ref="B2005:F2005"/>
    <mergeCell ref="B1993:F1993"/>
    <mergeCell ref="B1994:F1994"/>
    <mergeCell ref="B1995:F1995"/>
    <mergeCell ref="B1997:F1997"/>
    <mergeCell ref="B1998:F1998"/>
    <mergeCell ref="B1999:F1999"/>
    <mergeCell ref="B1987:F1987"/>
    <mergeCell ref="B1988:F1988"/>
    <mergeCell ref="B1989:F1989"/>
    <mergeCell ref="B1990:F1990"/>
    <mergeCell ref="B1991:F1991"/>
    <mergeCell ref="B1992:F1992"/>
    <mergeCell ref="B1698:F1698"/>
    <mergeCell ref="B1981:F1981"/>
    <mergeCell ref="B1983:F1983"/>
    <mergeCell ref="B1984:F1984"/>
    <mergeCell ref="B1985:F1985"/>
    <mergeCell ref="B1986:F1986"/>
    <mergeCell ref="B1692:F1692"/>
    <mergeCell ref="B1693:F1693"/>
    <mergeCell ref="B1694:F1694"/>
    <mergeCell ref="B1695:F1695"/>
    <mergeCell ref="B1696:F1696"/>
    <mergeCell ref="B1697:F1697"/>
    <mergeCell ref="B1686:F1686"/>
    <mergeCell ref="B1687:F1687"/>
    <mergeCell ref="B1688:F1688"/>
    <mergeCell ref="B1689:F1689"/>
    <mergeCell ref="B1690:F1690"/>
    <mergeCell ref="B1691:F1691"/>
    <mergeCell ref="B1679:F1679"/>
    <mergeCell ref="B1681:F1681"/>
    <mergeCell ref="B1682:F1682"/>
    <mergeCell ref="B1683:F1683"/>
    <mergeCell ref="B1684:F1684"/>
    <mergeCell ref="B1685:F1685"/>
    <mergeCell ref="B1673:F1673"/>
    <mergeCell ref="B1674:F1674"/>
    <mergeCell ref="B1675:F1675"/>
    <mergeCell ref="B1676:F1676"/>
    <mergeCell ref="B1677:F1677"/>
    <mergeCell ref="B1678:F1678"/>
    <mergeCell ref="B1667:F1667"/>
    <mergeCell ref="B1668:F1668"/>
    <mergeCell ref="B1669:F1669"/>
    <mergeCell ref="B1670:F1670"/>
    <mergeCell ref="B1671:F1671"/>
    <mergeCell ref="B1672:F1672"/>
    <mergeCell ref="B1661:F1661"/>
    <mergeCell ref="B1662:F1662"/>
    <mergeCell ref="B1663:F1663"/>
    <mergeCell ref="B1664:F1664"/>
    <mergeCell ref="B1665:F1665"/>
    <mergeCell ref="B1666:F1666"/>
    <mergeCell ref="B1654:F1654"/>
    <mergeCell ref="B1655:F1655"/>
    <mergeCell ref="B1657:F1657"/>
    <mergeCell ref="B1658:F1658"/>
    <mergeCell ref="B1659:F1659"/>
    <mergeCell ref="B1660:F1660"/>
    <mergeCell ref="B1648:F1648"/>
    <mergeCell ref="B1649:F1649"/>
    <mergeCell ref="B1650:F1650"/>
    <mergeCell ref="B1651:F1651"/>
    <mergeCell ref="B1652:F1652"/>
    <mergeCell ref="B1653:F1653"/>
    <mergeCell ref="B1642:F1642"/>
    <mergeCell ref="B1643:F1643"/>
    <mergeCell ref="B1644:F1644"/>
    <mergeCell ref="B1645:F1645"/>
    <mergeCell ref="B1646:F1646"/>
    <mergeCell ref="B1647:F1647"/>
    <mergeCell ref="B1636:F1636"/>
    <mergeCell ref="B1637:F1637"/>
    <mergeCell ref="B1638:F1638"/>
    <mergeCell ref="B1639:F1639"/>
    <mergeCell ref="B1640:F1640"/>
    <mergeCell ref="B1641:F1641"/>
    <mergeCell ref="B1630:F1630"/>
    <mergeCell ref="B1631:F1631"/>
    <mergeCell ref="B1632:F1632"/>
    <mergeCell ref="B1633:F1633"/>
    <mergeCell ref="B1634:F1634"/>
    <mergeCell ref="B1635:F1635"/>
    <mergeCell ref="B1624:F1624"/>
    <mergeCell ref="B1625:F1625"/>
    <mergeCell ref="B1626:F1626"/>
    <mergeCell ref="B1627:F1627"/>
    <mergeCell ref="B1628:F1628"/>
    <mergeCell ref="B1629:F1629"/>
    <mergeCell ref="B1618:F1618"/>
    <mergeCell ref="B1619:F1619"/>
    <mergeCell ref="B1620:F1620"/>
    <mergeCell ref="B1621:F1621"/>
    <mergeCell ref="B1622:F1622"/>
    <mergeCell ref="B1623:F1623"/>
    <mergeCell ref="B1612:F1612"/>
    <mergeCell ref="B1613:F1613"/>
    <mergeCell ref="B1614:F1614"/>
    <mergeCell ref="B1615:F1615"/>
    <mergeCell ref="B1616:F1616"/>
    <mergeCell ref="B1617:F1617"/>
    <mergeCell ref="B1605:F1605"/>
    <mergeCell ref="B1606:F1606"/>
    <mergeCell ref="B1607:F1607"/>
    <mergeCell ref="B1608:F1608"/>
    <mergeCell ref="B1609:F1609"/>
    <mergeCell ref="B1611:F1611"/>
    <mergeCell ref="B1564:F1564"/>
    <mergeCell ref="B1565:F1565"/>
    <mergeCell ref="B1566:F1566"/>
    <mergeCell ref="B1567:F1567"/>
    <mergeCell ref="B1568:F1568"/>
    <mergeCell ref="B1603:F1603"/>
    <mergeCell ref="B1557:F1557"/>
    <mergeCell ref="B1558:F1558"/>
    <mergeCell ref="B1560:F1560"/>
    <mergeCell ref="B1561:F1561"/>
    <mergeCell ref="B1562:F1562"/>
    <mergeCell ref="B1563:F1563"/>
    <mergeCell ref="B1551:F1551"/>
    <mergeCell ref="B1552:F1552"/>
    <mergeCell ref="B1553:F1553"/>
    <mergeCell ref="B1554:F1554"/>
    <mergeCell ref="B1555:F1555"/>
    <mergeCell ref="B1556:F1556"/>
    <mergeCell ref="B1545:F1545"/>
    <mergeCell ref="B1546:F1546"/>
    <mergeCell ref="B1547:F1547"/>
    <mergeCell ref="B1548:F1548"/>
    <mergeCell ref="B1549:F1549"/>
    <mergeCell ref="B1550:F1550"/>
    <mergeCell ref="B1537:F1537"/>
    <mergeCell ref="B1538:F1538"/>
    <mergeCell ref="B1540:F1540"/>
    <mergeCell ref="B1541:F1541"/>
    <mergeCell ref="B1542:F1542"/>
    <mergeCell ref="B1543:F1543"/>
    <mergeCell ref="B1531:F1531"/>
    <mergeCell ref="B1532:F1532"/>
    <mergeCell ref="B1533:F1533"/>
    <mergeCell ref="B1534:F1534"/>
    <mergeCell ref="B1535:F1535"/>
    <mergeCell ref="B1536:F1536"/>
    <mergeCell ref="B1525:F1525"/>
    <mergeCell ref="B1526:F1526"/>
    <mergeCell ref="B1527:F1527"/>
    <mergeCell ref="B1528:F1528"/>
    <mergeCell ref="B1529:F1529"/>
    <mergeCell ref="B1530:F1530"/>
    <mergeCell ref="B1519:F1519"/>
    <mergeCell ref="B1520:F1520"/>
    <mergeCell ref="B1521:F1521"/>
    <mergeCell ref="B1522:F1522"/>
    <mergeCell ref="B1523:F1523"/>
    <mergeCell ref="B1524:F1524"/>
    <mergeCell ref="B1513:F1513"/>
    <mergeCell ref="B1514:F1514"/>
    <mergeCell ref="B1515:F1515"/>
    <mergeCell ref="B1516:F1516"/>
    <mergeCell ref="B1517:F1517"/>
    <mergeCell ref="B1518:F1518"/>
    <mergeCell ref="B1465:F1465"/>
    <mergeCell ref="B1466:F1466"/>
    <mergeCell ref="B1508:F1508"/>
    <mergeCell ref="B1510:F1510"/>
    <mergeCell ref="B1511:F1511"/>
    <mergeCell ref="B1512:F1512"/>
    <mergeCell ref="B1459:F1459"/>
    <mergeCell ref="B1460:F1460"/>
    <mergeCell ref="B1461:F1461"/>
    <mergeCell ref="B1462:F1462"/>
    <mergeCell ref="B1463:F1463"/>
    <mergeCell ref="B1464:F1464"/>
    <mergeCell ref="B1453:F1453"/>
    <mergeCell ref="B1454:F1454"/>
    <mergeCell ref="B1455:F1455"/>
    <mergeCell ref="B1456:F1456"/>
    <mergeCell ref="B1457:F1457"/>
    <mergeCell ref="B1458:F1458"/>
    <mergeCell ref="B1447:F1447"/>
    <mergeCell ref="B1448:F1448"/>
    <mergeCell ref="B1449:F1449"/>
    <mergeCell ref="B1450:F1450"/>
    <mergeCell ref="B1451:F1451"/>
    <mergeCell ref="B1452:F1452"/>
    <mergeCell ref="B1440:F1440"/>
    <mergeCell ref="B1441:F1441"/>
    <mergeCell ref="B1442:F1442"/>
    <mergeCell ref="B1443:F1443"/>
    <mergeCell ref="B1445:F1445"/>
    <mergeCell ref="B1446:F1446"/>
    <mergeCell ref="B1434:F1434"/>
    <mergeCell ref="B1435:F1435"/>
    <mergeCell ref="B1436:F1436"/>
    <mergeCell ref="B1437:F1437"/>
    <mergeCell ref="B1438:F1438"/>
    <mergeCell ref="B1439:F1439"/>
    <mergeCell ref="B1267:F1267"/>
    <mergeCell ref="B1268:F1268"/>
    <mergeCell ref="B1429:F1429"/>
    <mergeCell ref="B1431:F1431"/>
    <mergeCell ref="B1432:F1432"/>
    <mergeCell ref="B1433:F1433"/>
    <mergeCell ref="B1261:F1261"/>
    <mergeCell ref="B1262:F1262"/>
    <mergeCell ref="B1263:F1263"/>
    <mergeCell ref="B1264:F1264"/>
    <mergeCell ref="B1265:F1265"/>
    <mergeCell ref="B1266:F1266"/>
    <mergeCell ref="B1255:F1255"/>
    <mergeCell ref="B1256:F1256"/>
    <mergeCell ref="B1257:F1257"/>
    <mergeCell ref="B1258:F1258"/>
    <mergeCell ref="B1259:F1259"/>
    <mergeCell ref="B1260:F1260"/>
    <mergeCell ref="B1247:F1247"/>
    <mergeCell ref="B1250:F1250"/>
    <mergeCell ref="B1251:F1251"/>
    <mergeCell ref="B1252:F1252"/>
    <mergeCell ref="B1253:F1253"/>
    <mergeCell ref="B1254:F1254"/>
    <mergeCell ref="B1241:F1241"/>
    <mergeCell ref="B1242:F1242"/>
    <mergeCell ref="B1243:F1243"/>
    <mergeCell ref="B1244:F1244"/>
    <mergeCell ref="B1245:F1245"/>
    <mergeCell ref="B1246:F1246"/>
    <mergeCell ref="B1234:F1234"/>
    <mergeCell ref="B1235:F1235"/>
    <mergeCell ref="B1236:F1236"/>
    <mergeCell ref="B1238:F1238"/>
    <mergeCell ref="B1239:F1239"/>
    <mergeCell ref="B1240:F1240"/>
    <mergeCell ref="B1054:F1054"/>
    <mergeCell ref="B1228:F1228"/>
    <mergeCell ref="B1230:F1230"/>
    <mergeCell ref="B1231:F1231"/>
    <mergeCell ref="B1232:F1232"/>
    <mergeCell ref="B1233:F1233"/>
    <mergeCell ref="B1048:F1048"/>
    <mergeCell ref="B1049:F1049"/>
    <mergeCell ref="B1050:F1050"/>
    <mergeCell ref="B1051:F1051"/>
    <mergeCell ref="B1052:F1052"/>
    <mergeCell ref="B1053:F1053"/>
    <mergeCell ref="B1041:F1041"/>
    <mergeCell ref="B1043:F1043"/>
    <mergeCell ref="B1044:F1044"/>
    <mergeCell ref="B1045:F1045"/>
    <mergeCell ref="B1046:F1046"/>
    <mergeCell ref="B1047:F1047"/>
    <mergeCell ref="B1035:F1035"/>
    <mergeCell ref="B1036:F1036"/>
    <mergeCell ref="B1037:F1037"/>
    <mergeCell ref="B1038:F1038"/>
    <mergeCell ref="B1039:F1039"/>
    <mergeCell ref="B1040:F1040"/>
    <mergeCell ref="B1029:F1029"/>
    <mergeCell ref="B1030:F1030"/>
    <mergeCell ref="B1031:F1031"/>
    <mergeCell ref="B1032:F1032"/>
    <mergeCell ref="B1033:F1033"/>
    <mergeCell ref="B1034:F1034"/>
    <mergeCell ref="B893:F893"/>
    <mergeCell ref="B1023:F1023"/>
    <mergeCell ref="B1025:F1025"/>
    <mergeCell ref="B1026:F1026"/>
    <mergeCell ref="B1027:F1027"/>
    <mergeCell ref="B1028:F1028"/>
    <mergeCell ref="B887:F887"/>
    <mergeCell ref="B888:F888"/>
    <mergeCell ref="B889:F889"/>
    <mergeCell ref="B890:F890"/>
    <mergeCell ref="B891:F891"/>
    <mergeCell ref="B892:F892"/>
    <mergeCell ref="B881:F881"/>
    <mergeCell ref="B882:F882"/>
    <mergeCell ref="B883:F883"/>
    <mergeCell ref="B884:F884"/>
    <mergeCell ref="B885:F885"/>
    <mergeCell ref="B886:F886"/>
    <mergeCell ref="B875:F875"/>
    <mergeCell ref="B876:F876"/>
    <mergeCell ref="B877:F877"/>
    <mergeCell ref="B878:F878"/>
    <mergeCell ref="B879:F879"/>
    <mergeCell ref="B880:F880"/>
    <mergeCell ref="B869:F869"/>
    <mergeCell ref="B870:F870"/>
    <mergeCell ref="B871:F871"/>
    <mergeCell ref="B872:F872"/>
    <mergeCell ref="B873:F873"/>
    <mergeCell ref="B874:F874"/>
    <mergeCell ref="B863:F863"/>
    <mergeCell ref="B864:F864"/>
    <mergeCell ref="B865:F865"/>
    <mergeCell ref="B866:F866"/>
    <mergeCell ref="B867:F867"/>
    <mergeCell ref="B868:F868"/>
    <mergeCell ref="B856:F856"/>
    <mergeCell ref="B858:F858"/>
    <mergeCell ref="B859:F859"/>
    <mergeCell ref="B860:F860"/>
    <mergeCell ref="B861:F861"/>
    <mergeCell ref="B862:F862"/>
    <mergeCell ref="B818:F818"/>
    <mergeCell ref="B819:F819"/>
    <mergeCell ref="B820:F820"/>
    <mergeCell ref="B825:F825"/>
    <mergeCell ref="B826:F826"/>
    <mergeCell ref="B827:F827"/>
    <mergeCell ref="B812:F812"/>
    <mergeCell ref="B813:F813"/>
    <mergeCell ref="B814:F814"/>
    <mergeCell ref="B815:F815"/>
    <mergeCell ref="B816:F816"/>
    <mergeCell ref="B817:F817"/>
    <mergeCell ref="B806:F806"/>
    <mergeCell ref="B807:F807"/>
    <mergeCell ref="B808:F808"/>
    <mergeCell ref="B809:F809"/>
    <mergeCell ref="B810:F810"/>
    <mergeCell ref="B811:F811"/>
    <mergeCell ref="B800:F800"/>
    <mergeCell ref="B801:F801"/>
    <mergeCell ref="B802:F802"/>
    <mergeCell ref="B803:F803"/>
    <mergeCell ref="B804:F804"/>
    <mergeCell ref="B805:F805"/>
    <mergeCell ref="B794:F794"/>
    <mergeCell ref="B795:F795"/>
    <mergeCell ref="B796:F796"/>
    <mergeCell ref="B797:F797"/>
    <mergeCell ref="B798:F798"/>
    <mergeCell ref="B799:F799"/>
    <mergeCell ref="B788:F788"/>
    <mergeCell ref="B789:F789"/>
    <mergeCell ref="B790:F790"/>
    <mergeCell ref="B791:F791"/>
    <mergeCell ref="B792:F792"/>
    <mergeCell ref="B793:F793"/>
    <mergeCell ref="B782:F782"/>
    <mergeCell ref="B783:F783"/>
    <mergeCell ref="B784:F784"/>
    <mergeCell ref="B785:F785"/>
    <mergeCell ref="B786:F786"/>
    <mergeCell ref="B787:F787"/>
    <mergeCell ref="B776:F776"/>
    <mergeCell ref="B777:F777"/>
    <mergeCell ref="B778:F778"/>
    <mergeCell ref="B779:F779"/>
    <mergeCell ref="B780:F780"/>
    <mergeCell ref="B781:F781"/>
    <mergeCell ref="B528:D528"/>
    <mergeCell ref="B529:D529"/>
    <mergeCell ref="B530:D530"/>
    <mergeCell ref="B531:D531"/>
    <mergeCell ref="B532:D532"/>
    <mergeCell ref="B533:D533"/>
    <mergeCell ref="B243:F243"/>
    <mergeCell ref="B244:F244"/>
    <mergeCell ref="B245:F245"/>
    <mergeCell ref="B246:F246"/>
    <mergeCell ref="B247:F247"/>
    <mergeCell ref="B248:F248"/>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25:F225"/>
    <mergeCell ref="B226:F226"/>
    <mergeCell ref="B227:F227"/>
    <mergeCell ref="B228:F228"/>
    <mergeCell ref="B229:F229"/>
    <mergeCell ref="B230:F230"/>
    <mergeCell ref="B219:F219"/>
    <mergeCell ref="B220:F220"/>
    <mergeCell ref="B221:F221"/>
    <mergeCell ref="B222:F222"/>
    <mergeCell ref="B223:F223"/>
    <mergeCell ref="B224:F224"/>
    <mergeCell ref="B210:F210"/>
    <mergeCell ref="B212:F212"/>
    <mergeCell ref="B213:F213"/>
    <mergeCell ref="B214:F214"/>
    <mergeCell ref="B215:F215"/>
    <mergeCell ref="B216:F216"/>
    <mergeCell ref="B190:F190"/>
    <mergeCell ref="B191:F191"/>
    <mergeCell ref="B192:F192"/>
    <mergeCell ref="B194:F194"/>
    <mergeCell ref="B195:F195"/>
    <mergeCell ref="B196:F196"/>
    <mergeCell ref="B184:F184"/>
    <mergeCell ref="B185:F185"/>
    <mergeCell ref="B186:F186"/>
    <mergeCell ref="B187:F187"/>
    <mergeCell ref="B188:F188"/>
    <mergeCell ref="B189:F189"/>
    <mergeCell ref="B175:F175"/>
    <mergeCell ref="B176:F176"/>
    <mergeCell ref="B180:F180"/>
    <mergeCell ref="B181:F181"/>
    <mergeCell ref="B182:F182"/>
    <mergeCell ref="B183:F183"/>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6:F126"/>
    <mergeCell ref="B127:F127"/>
    <mergeCell ref="B128:F128"/>
    <mergeCell ref="B129:F129"/>
    <mergeCell ref="B131:F131"/>
    <mergeCell ref="B132:F132"/>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1:F101"/>
    <mergeCell ref="B102:F102"/>
    <mergeCell ref="B104:F104"/>
    <mergeCell ref="B105:F105"/>
    <mergeCell ref="B106:F106"/>
    <mergeCell ref="B107:F107"/>
    <mergeCell ref="B95:F95"/>
    <mergeCell ref="B96:F96"/>
    <mergeCell ref="B97:F97"/>
    <mergeCell ref="B98:F98"/>
    <mergeCell ref="B99:F99"/>
    <mergeCell ref="B100:F100"/>
    <mergeCell ref="B89:F89"/>
    <mergeCell ref="B90:F90"/>
    <mergeCell ref="B91:F91"/>
    <mergeCell ref="B92:F92"/>
    <mergeCell ref="B93:F93"/>
    <mergeCell ref="B94:F94"/>
    <mergeCell ref="B81:F81"/>
    <mergeCell ref="B82:F82"/>
    <mergeCell ref="B84:F84"/>
    <mergeCell ref="B85:F85"/>
    <mergeCell ref="B86:F86"/>
    <mergeCell ref="B87:F87"/>
    <mergeCell ref="B74:F74"/>
    <mergeCell ref="B75:F75"/>
    <mergeCell ref="B76:F76"/>
    <mergeCell ref="B77:F77"/>
    <mergeCell ref="B79:F79"/>
    <mergeCell ref="B80:F80"/>
    <mergeCell ref="B65:F65"/>
    <mergeCell ref="B66:F66"/>
    <mergeCell ref="B67:F67"/>
    <mergeCell ref="B68:F68"/>
    <mergeCell ref="B69:F69"/>
    <mergeCell ref="B73:F73"/>
    <mergeCell ref="B70:F70"/>
    <mergeCell ref="B71:F71"/>
    <mergeCell ref="B3:D3"/>
    <mergeCell ref="B2:D2"/>
    <mergeCell ref="B1:D1"/>
    <mergeCell ref="A1:A3"/>
    <mergeCell ref="B10:F10"/>
    <mergeCell ref="B29:C29"/>
    <mergeCell ref="B35:C35"/>
    <mergeCell ref="B45:D45"/>
    <mergeCell ref="B64:F64"/>
    <mergeCell ref="B5:F5"/>
    <mergeCell ref="B6:F6"/>
    <mergeCell ref="B62:F62"/>
  </mergeCells>
  <pageMargins left="0.70866141732283472" right="0.15748031496062992" top="0.59055118110236227" bottom="0.59055118110236227" header="0.55118110236220474" footer="0.51181102362204722"/>
  <pageSetup paperSize="9" orientation="portrait" r:id="rId1"/>
  <headerFooter alignWithMargins="0">
    <oddHeader>&amp;R&amp;8 
&amp;P</oddHeader>
  </headerFooter>
  <rowBreaks count="62" manualBreakCount="62">
    <brk id="60" max="16383" man="1"/>
    <brk id="176" max="16383" man="1"/>
    <brk id="208" max="16383" man="1"/>
    <brk id="250" max="16383" man="1"/>
    <brk id="291" max="16383" man="1"/>
    <brk id="303" max="16383" man="1"/>
    <brk id="321" max="16383" man="1"/>
    <brk id="335" max="16383" man="1"/>
    <brk id="350" max="16383" man="1"/>
    <brk id="370" max="16383" man="1"/>
    <brk id="388" max="16383" man="1"/>
    <brk id="408" max="16383" man="1"/>
    <brk id="425" max="16383" man="1"/>
    <brk id="442" max="16383" man="1"/>
    <brk id="459" max="16383" man="1"/>
    <brk id="478" max="16383" man="1"/>
    <brk id="525" max="16383" man="1"/>
    <brk id="620" max="16383" man="1"/>
    <brk id="650" max="16383" man="1"/>
    <brk id="740" max="16383" man="1"/>
    <brk id="774" max="16383" man="1"/>
    <brk id="842" max="16383" man="1"/>
    <brk id="854" max="16383" man="1"/>
    <brk id="941" max="16383" man="1"/>
    <brk id="994" max="16383" man="1"/>
    <brk id="1021" max="16383" man="1"/>
    <brk id="1077" max="16383" man="1"/>
    <brk id="1098" max="16383" man="1"/>
    <brk id="1121" max="16383" man="1"/>
    <brk id="1158" max="16383" man="1"/>
    <brk id="1178" max="16383" man="1"/>
    <brk id="1194" max="16383" man="1"/>
    <brk id="1216" max="16383" man="1"/>
    <brk id="1224" max="5" man="1"/>
    <brk id="1279" max="16383" man="1"/>
    <brk id="1297" max="16383" man="1"/>
    <brk id="1344" max="16383" man="1"/>
    <brk id="1358" max="16383" man="1"/>
    <brk id="1370" max="16383" man="1"/>
    <brk id="1427" max="16383" man="1"/>
    <brk id="1506" max="16383" man="1"/>
    <brk id="1601" max="16383" man="1"/>
    <brk id="1767" max="16383" man="1"/>
    <brk id="1931" max="16383" man="1"/>
    <brk id="1964" max="16383" man="1"/>
    <brk id="1979" max="16383" man="1"/>
    <brk id="2014" max="16383" man="1"/>
    <brk id="2042" max="5" man="1"/>
    <brk id="2048" max="16383" man="1"/>
    <brk id="2071" max="16383" man="1"/>
    <brk id="2089" max="16383" man="1"/>
    <brk id="2142" max="16383" man="1"/>
    <brk id="2174" max="16383" man="1"/>
    <brk id="2183" max="16383" man="1"/>
    <brk id="2206" max="16383" man="1"/>
    <brk id="2235" max="16383" man="1"/>
    <brk id="2270" max="16383" man="1"/>
    <brk id="2287" max="16383" man="1"/>
    <brk id="2311" max="16383" man="1"/>
    <brk id="2330" max="16383" man="1"/>
    <brk id="2349" max="16383" man="1"/>
    <brk id="23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328"/>
  <sheetViews>
    <sheetView view="pageBreakPreview" topLeftCell="A139" zoomScaleNormal="100" zoomScaleSheetLayoutView="100" workbookViewId="0">
      <selection activeCell="E48" sqref="E48:G48"/>
    </sheetView>
  </sheetViews>
  <sheetFormatPr defaultColWidth="9.140625" defaultRowHeight="12.75"/>
  <cols>
    <col min="1" max="1" width="2.5703125" style="151" customWidth="1"/>
    <col min="2" max="2" width="25.5703125" style="151" customWidth="1"/>
    <col min="3" max="3" width="16.42578125" style="151" bestFit="1" customWidth="1"/>
    <col min="4" max="4" width="11.42578125" style="151" customWidth="1"/>
    <col min="5" max="5" width="5" style="151" bestFit="1" customWidth="1"/>
    <col min="6" max="6" width="9.140625" style="151"/>
    <col min="7" max="7" width="18.5703125" style="151" customWidth="1"/>
    <col min="8" max="8" width="9.140625" style="151"/>
    <col min="9" max="9" width="9.140625" style="151" customWidth="1"/>
    <col min="10" max="16384" width="9.140625" style="151"/>
  </cols>
  <sheetData>
    <row r="1" spans="1:7">
      <c r="A1" s="1630"/>
      <c r="B1" s="1633"/>
      <c r="C1" s="1633"/>
      <c r="D1" s="1633"/>
      <c r="E1" s="148"/>
      <c r="F1" s="149"/>
      <c r="G1" s="150"/>
    </row>
    <row r="2" spans="1:7" ht="54" customHeight="1">
      <c r="A2" s="1631"/>
      <c r="B2" s="1640" t="s">
        <v>2826</v>
      </c>
      <c r="C2" s="1640"/>
      <c r="D2" s="1640"/>
      <c r="E2" s="1640"/>
      <c r="F2" s="1640"/>
      <c r="G2" s="1641"/>
    </row>
    <row r="3" spans="1:7">
      <c r="A3" s="1632"/>
      <c r="B3" s="1640" t="s">
        <v>2822</v>
      </c>
      <c r="C3" s="1640"/>
      <c r="D3" s="1640"/>
      <c r="E3" s="1640"/>
      <c r="F3" s="1640"/>
      <c r="G3" s="1641"/>
    </row>
    <row r="4" spans="1:7">
      <c r="B4" s="737"/>
      <c r="C4" s="737"/>
      <c r="D4" s="737"/>
      <c r="E4" s="737"/>
      <c r="F4" s="737"/>
      <c r="G4" s="737"/>
    </row>
    <row r="5" spans="1:7">
      <c r="A5" s="152"/>
      <c r="B5" s="1181" t="s">
        <v>211</v>
      </c>
      <c r="C5" s="1182"/>
      <c r="D5" s="1183"/>
      <c r="E5" s="1184"/>
      <c r="F5" s="1185"/>
      <c r="G5" s="1185"/>
    </row>
    <row r="6" spans="1:7">
      <c r="B6" s="153" t="s">
        <v>1221</v>
      </c>
      <c r="C6" s="153"/>
      <c r="D6" s="153"/>
      <c r="E6" s="153"/>
      <c r="F6" s="154"/>
      <c r="G6" s="155"/>
    </row>
    <row r="7" spans="1:7" ht="13.5" thickBot="1">
      <c r="B7" s="1186"/>
      <c r="C7" s="1187"/>
      <c r="D7" s="1187"/>
      <c r="E7" s="1188"/>
      <c r="F7" s="1189"/>
      <c r="G7" s="155"/>
    </row>
    <row r="8" spans="1:7" ht="13.5" thickBot="1">
      <c r="B8" s="1597" t="s">
        <v>1222</v>
      </c>
      <c r="C8" s="1599"/>
      <c r="D8" s="1634" t="s">
        <v>1223</v>
      </c>
      <c r="E8" s="1635"/>
      <c r="F8" s="1635"/>
      <c r="G8" s="1636"/>
    </row>
    <row r="9" spans="1:7" ht="58.5" customHeight="1">
      <c r="B9" s="1190" t="s">
        <v>1224</v>
      </c>
      <c r="C9" s="1191"/>
      <c r="D9" s="1611" t="s">
        <v>1225</v>
      </c>
      <c r="E9" s="1623"/>
      <c r="F9" s="1623"/>
      <c r="G9" s="1612"/>
    </row>
    <row r="10" spans="1:7" ht="13.5" thickBot="1">
      <c r="B10" s="1192"/>
      <c r="C10" s="1193"/>
      <c r="D10" s="1613"/>
      <c r="E10" s="1627"/>
      <c r="F10" s="1627"/>
      <c r="G10" s="1614"/>
    </row>
    <row r="11" spans="1:7" ht="27.75" customHeight="1" thickBot="1">
      <c r="B11" s="1597" t="s">
        <v>1226</v>
      </c>
      <c r="C11" s="1599"/>
      <c r="D11" s="1597" t="s">
        <v>1227</v>
      </c>
      <c r="E11" s="1598"/>
      <c r="F11" s="1598"/>
      <c r="G11" s="1599"/>
    </row>
    <row r="12" spans="1:7" ht="13.5" customHeight="1" thickBot="1">
      <c r="B12" s="1597" t="s">
        <v>1228</v>
      </c>
      <c r="C12" s="1599"/>
      <c r="D12" s="1194" t="s">
        <v>1229</v>
      </c>
      <c r="E12" s="1628" t="s">
        <v>1230</v>
      </c>
      <c r="F12" s="1629"/>
      <c r="G12" s="1195"/>
    </row>
    <row r="13" spans="1:7" ht="13.5" customHeight="1" thickBot="1">
      <c r="B13" s="1597" t="s">
        <v>1231</v>
      </c>
      <c r="C13" s="1599"/>
      <c r="D13" s="1196" t="s">
        <v>1232</v>
      </c>
      <c r="E13" s="1606" t="s">
        <v>1233</v>
      </c>
      <c r="F13" s="1607"/>
      <c r="G13" s="1197"/>
    </row>
    <row r="14" spans="1:7" ht="13.5" thickBot="1">
      <c r="B14" s="1597" t="s">
        <v>1234</v>
      </c>
      <c r="C14" s="1599"/>
      <c r="D14" s="1198" t="s">
        <v>1235</v>
      </c>
      <c r="E14" s="1558" t="s">
        <v>1236</v>
      </c>
      <c r="F14" s="1559"/>
      <c r="G14" s="1198"/>
    </row>
    <row r="15" spans="1:7" ht="13.5" thickBot="1">
      <c r="B15" s="1597" t="s">
        <v>1237</v>
      </c>
      <c r="C15" s="1599"/>
      <c r="D15" s="1637">
        <v>4</v>
      </c>
      <c r="E15" s="1638"/>
      <c r="F15" s="1638"/>
      <c r="G15" s="1639"/>
    </row>
    <row r="16" spans="1:7" ht="13.5" customHeight="1" thickBot="1">
      <c r="B16" s="1597" t="s">
        <v>1238</v>
      </c>
      <c r="C16" s="1599"/>
      <c r="D16" s="1546" t="s">
        <v>1239</v>
      </c>
      <c r="E16" s="1547"/>
      <c r="F16" s="1547"/>
      <c r="G16" s="1548"/>
    </row>
    <row r="17" spans="2:7" ht="13.5" customHeight="1" thickBot="1">
      <c r="B17" s="1597" t="s">
        <v>1240</v>
      </c>
      <c r="C17" s="1599"/>
      <c r="D17" s="1597" t="s">
        <v>1241</v>
      </c>
      <c r="E17" s="1598"/>
      <c r="F17" s="1598"/>
      <c r="G17" s="1599"/>
    </row>
    <row r="18" spans="2:7" ht="14.25" customHeight="1">
      <c r="B18" s="1611" t="s">
        <v>1242</v>
      </c>
      <c r="C18" s="1612"/>
      <c r="D18" s="1611" t="s">
        <v>1243</v>
      </c>
      <c r="E18" s="1623"/>
      <c r="F18" s="1623"/>
      <c r="G18" s="1612"/>
    </row>
    <row r="19" spans="2:7" ht="42" customHeight="1" thickBot="1">
      <c r="B19" s="1625" t="s">
        <v>1244</v>
      </c>
      <c r="C19" s="1616"/>
      <c r="D19" s="1625"/>
      <c r="E19" s="1626"/>
      <c r="F19" s="1626"/>
      <c r="G19" s="1616"/>
    </row>
    <row r="20" spans="2:7" ht="12.75" customHeight="1">
      <c r="B20" s="1611" t="s">
        <v>1245</v>
      </c>
      <c r="C20" s="1612"/>
      <c r="D20" s="1563" t="s">
        <v>1246</v>
      </c>
      <c r="E20" s="1582"/>
      <c r="F20" s="1582"/>
      <c r="G20" s="1564"/>
    </row>
    <row r="21" spans="2:7" ht="81" customHeight="1" thickBot="1">
      <c r="B21" s="1625" t="s">
        <v>1247</v>
      </c>
      <c r="C21" s="1616"/>
      <c r="D21" s="1567"/>
      <c r="E21" s="1584"/>
      <c r="F21" s="1584"/>
      <c r="G21" s="1568"/>
    </row>
    <row r="22" spans="2:7" ht="13.5" customHeight="1" thickBot="1">
      <c r="B22" s="1597" t="s">
        <v>1248</v>
      </c>
      <c r="C22" s="1599"/>
      <c r="D22" s="1597" t="s">
        <v>1249</v>
      </c>
      <c r="E22" s="1598"/>
      <c r="F22" s="1598"/>
      <c r="G22" s="1599"/>
    </row>
    <row r="23" spans="2:7" ht="13.5" customHeight="1" thickBot="1">
      <c r="B23" s="1597" t="s">
        <v>1250</v>
      </c>
      <c r="C23" s="1599"/>
      <c r="D23" s="1597" t="s">
        <v>1251</v>
      </c>
      <c r="E23" s="1598"/>
      <c r="F23" s="1598"/>
      <c r="G23" s="1599"/>
    </row>
    <row r="24" spans="2:7" ht="13.5" thickBot="1">
      <c r="B24" s="1597" t="s">
        <v>1252</v>
      </c>
      <c r="C24" s="1599"/>
      <c r="D24" s="1597" t="s">
        <v>1253</v>
      </c>
      <c r="E24" s="1598"/>
      <c r="F24" s="1598"/>
      <c r="G24" s="1599"/>
    </row>
    <row r="25" spans="2:7" ht="13.5" thickBot="1">
      <c r="B25" s="1199" t="s">
        <v>1254</v>
      </c>
      <c r="C25" s="1200"/>
      <c r="D25" s="1620"/>
      <c r="E25" s="1620"/>
      <c r="F25" s="1620"/>
      <c r="G25" s="1621"/>
    </row>
    <row r="26" spans="2:7" ht="12.75" customHeight="1">
      <c r="B26" s="1610"/>
      <c r="C26" s="1201" t="s">
        <v>1255</v>
      </c>
      <c r="D26" s="1611" t="s">
        <v>1256</v>
      </c>
      <c r="E26" s="1623"/>
      <c r="F26" s="1623"/>
      <c r="G26" s="1612"/>
    </row>
    <row r="27" spans="2:7">
      <c r="B27" s="1610"/>
      <c r="C27" s="1201" t="s">
        <v>1257</v>
      </c>
      <c r="D27" s="1613" t="s">
        <v>1258</v>
      </c>
      <c r="E27" s="1624"/>
      <c r="F27" s="1624"/>
      <c r="G27" s="1614"/>
    </row>
    <row r="28" spans="2:7">
      <c r="B28" s="1610"/>
      <c r="C28" s="1201" t="s">
        <v>1259</v>
      </c>
      <c r="D28" s="1613" t="s">
        <v>1260</v>
      </c>
      <c r="E28" s="1624"/>
      <c r="F28" s="1624"/>
      <c r="G28" s="1614"/>
    </row>
    <row r="29" spans="2:7">
      <c r="B29" s="1610"/>
      <c r="C29" s="1201" t="s">
        <v>1261</v>
      </c>
      <c r="D29" s="1613" t="s">
        <v>1262</v>
      </c>
      <c r="E29" s="1624"/>
      <c r="F29" s="1624"/>
      <c r="G29" s="1614"/>
    </row>
    <row r="30" spans="2:7" ht="13.5" thickBot="1">
      <c r="B30" s="1622"/>
      <c r="C30" s="1202" t="s">
        <v>1263</v>
      </c>
      <c r="D30" s="1625" t="s">
        <v>1264</v>
      </c>
      <c r="E30" s="1626"/>
      <c r="F30" s="1626"/>
      <c r="G30" s="1616"/>
    </row>
    <row r="31" spans="2:7" ht="13.5" thickBot="1">
      <c r="B31" s="1203" t="s">
        <v>1265</v>
      </c>
      <c r="C31" s="1204"/>
      <c r="D31" s="1205"/>
      <c r="E31" s="1205"/>
      <c r="F31" s="1206"/>
      <c r="G31" s="1207"/>
    </row>
    <row r="32" spans="2:7" ht="13.5" customHeight="1" thickBot="1">
      <c r="B32" s="1208"/>
      <c r="C32" s="1209" t="s">
        <v>1266</v>
      </c>
      <c r="D32" s="1546" t="s">
        <v>1267</v>
      </c>
      <c r="E32" s="1547"/>
      <c r="F32" s="1547"/>
      <c r="G32" s="1548"/>
    </row>
    <row r="33" spans="2:7" ht="13.5" thickBot="1">
      <c r="B33" s="1210"/>
      <c r="C33" s="1202" t="s">
        <v>1257</v>
      </c>
      <c r="D33" s="1202" t="s">
        <v>1268</v>
      </c>
      <c r="E33" s="1211">
        <v>900</v>
      </c>
      <c r="F33" s="1597" t="s">
        <v>1269</v>
      </c>
      <c r="G33" s="1599"/>
    </row>
    <row r="34" spans="2:7" ht="13.5" thickBot="1">
      <c r="B34" s="1210"/>
      <c r="C34" s="1202" t="s">
        <v>1270</v>
      </c>
      <c r="D34" s="1202" t="s">
        <v>1271</v>
      </c>
      <c r="E34" s="1211">
        <v>2100</v>
      </c>
      <c r="F34" s="1597" t="s">
        <v>1269</v>
      </c>
      <c r="G34" s="1599"/>
    </row>
    <row r="35" spans="2:7" ht="13.5" thickBot="1">
      <c r="B35" s="1210"/>
      <c r="C35" s="1202" t="s">
        <v>1272</v>
      </c>
      <c r="D35" s="1597" t="s">
        <v>1273</v>
      </c>
      <c r="E35" s="1598"/>
      <c r="F35" s="1598"/>
      <c r="G35" s="1599"/>
    </row>
    <row r="36" spans="2:7" ht="13.5" customHeight="1" thickBot="1">
      <c r="B36" s="1210"/>
      <c r="C36" s="1202" t="s">
        <v>1274</v>
      </c>
      <c r="D36" s="1543" t="s">
        <v>1275</v>
      </c>
      <c r="E36" s="1544"/>
      <c r="F36" s="1544"/>
      <c r="G36" s="1545"/>
    </row>
    <row r="37" spans="2:7" ht="12.75" customHeight="1">
      <c r="B37" s="1212"/>
      <c r="C37" s="1212" t="s">
        <v>1276</v>
      </c>
      <c r="D37" s="1617" t="s">
        <v>1277</v>
      </c>
      <c r="E37" s="1618"/>
      <c r="F37" s="1618"/>
      <c r="G37" s="1619"/>
    </row>
    <row r="38" spans="2:7" ht="13.5" thickBot="1">
      <c r="B38" s="1213" t="s">
        <v>1278</v>
      </c>
      <c r="C38" s="1214"/>
      <c r="D38" s="1215"/>
      <c r="E38" s="1215"/>
      <c r="F38" s="1215"/>
      <c r="G38" s="1216"/>
    </row>
    <row r="39" spans="2:7" ht="13.5" customHeight="1" thickBot="1">
      <c r="B39" s="156"/>
      <c r="C39" s="1597" t="s">
        <v>1257</v>
      </c>
      <c r="D39" s="1599"/>
      <c r="E39" s="1600" t="s">
        <v>1279</v>
      </c>
      <c r="F39" s="1601"/>
      <c r="G39" s="1602"/>
    </row>
    <row r="40" spans="2:7" ht="13.5" customHeight="1" thickBot="1">
      <c r="B40" s="1217" t="s">
        <v>49</v>
      </c>
      <c r="C40" s="1597" t="s">
        <v>1259</v>
      </c>
      <c r="D40" s="1599"/>
      <c r="E40" s="1600" t="s">
        <v>1280</v>
      </c>
      <c r="F40" s="1601"/>
      <c r="G40" s="1602"/>
    </row>
    <row r="41" spans="2:7" ht="13.5" customHeight="1" thickBot="1">
      <c r="B41" s="1217"/>
      <c r="C41" s="1597" t="s">
        <v>1270</v>
      </c>
      <c r="D41" s="1599"/>
      <c r="E41" s="1600" t="s">
        <v>1281</v>
      </c>
      <c r="F41" s="1601"/>
      <c r="G41" s="1602"/>
    </row>
    <row r="42" spans="2:7" ht="40.5" customHeight="1" thickBot="1">
      <c r="B42" s="1217"/>
      <c r="C42" s="1609" t="s">
        <v>1255</v>
      </c>
      <c r="D42" s="1599"/>
      <c r="E42" s="1600" t="s">
        <v>1282</v>
      </c>
      <c r="F42" s="1601"/>
      <c r="G42" s="1602"/>
    </row>
    <row r="43" spans="2:7" ht="29.25" customHeight="1">
      <c r="B43" s="1610"/>
      <c r="C43" s="1611" t="s">
        <v>1274</v>
      </c>
      <c r="D43" s="1612"/>
      <c r="E43" s="1569" t="s">
        <v>2778</v>
      </c>
      <c r="F43" s="1570"/>
      <c r="G43" s="1571"/>
    </row>
    <row r="44" spans="2:7" ht="27.75" customHeight="1">
      <c r="B44" s="1610"/>
      <c r="C44" s="1613"/>
      <c r="D44" s="1614"/>
      <c r="E44" s="1572" t="s">
        <v>2779</v>
      </c>
      <c r="F44" s="1573"/>
      <c r="G44" s="1574"/>
    </row>
    <row r="45" spans="2:7" ht="28.5" customHeight="1" thickBot="1">
      <c r="B45" s="1610"/>
      <c r="C45" s="1615"/>
      <c r="D45" s="1616"/>
      <c r="E45" s="1575" t="s">
        <v>1283</v>
      </c>
      <c r="F45" s="1576"/>
      <c r="G45" s="1577"/>
    </row>
    <row r="46" spans="2:7" ht="13.5" customHeight="1" thickBot="1">
      <c r="B46" s="1210"/>
      <c r="C46" s="1597" t="s">
        <v>1284</v>
      </c>
      <c r="D46" s="1599"/>
      <c r="E46" s="1546" t="s">
        <v>1285</v>
      </c>
      <c r="F46" s="1547"/>
      <c r="G46" s="1548"/>
    </row>
    <row r="47" spans="2:7" ht="13.5" customHeight="1" thickBot="1">
      <c r="B47" s="1210"/>
      <c r="C47" s="1597" t="s">
        <v>1286</v>
      </c>
      <c r="D47" s="1599"/>
      <c r="E47" s="1546" t="s">
        <v>1287</v>
      </c>
      <c r="F47" s="1547"/>
      <c r="G47" s="1548"/>
    </row>
    <row r="48" spans="2:7" ht="13.5" customHeight="1" thickBot="1">
      <c r="B48" s="1210"/>
      <c r="C48" s="1597" t="s">
        <v>1288</v>
      </c>
      <c r="D48" s="1599"/>
      <c r="E48" s="1597" t="s">
        <v>1289</v>
      </c>
      <c r="F48" s="1598"/>
      <c r="G48" s="1599"/>
    </row>
    <row r="49" spans="2:7" ht="33.75" customHeight="1" thickBot="1">
      <c r="B49" s="1210"/>
      <c r="C49" s="1609" t="s">
        <v>1290</v>
      </c>
      <c r="D49" s="1599"/>
      <c r="E49" s="1597" t="s">
        <v>1291</v>
      </c>
      <c r="F49" s="1598"/>
      <c r="G49" s="1599"/>
    </row>
    <row r="50" spans="2:7" ht="13.5" customHeight="1" thickBot="1">
      <c r="B50" s="1218"/>
      <c r="C50" s="1609" t="s">
        <v>1292</v>
      </c>
      <c r="D50" s="1599"/>
      <c r="E50" s="1597" t="s">
        <v>1293</v>
      </c>
      <c r="F50" s="1598"/>
      <c r="G50" s="1599"/>
    </row>
    <row r="51" spans="2:7" ht="13.5" thickBot="1">
      <c r="B51" s="1219" t="s">
        <v>1294</v>
      </c>
      <c r="C51" s="1206"/>
      <c r="D51" s="1206"/>
      <c r="E51" s="1206"/>
      <c r="F51" s="1206"/>
      <c r="G51" s="1207"/>
    </row>
    <row r="52" spans="2:7" ht="13.5" customHeight="1" thickBot="1">
      <c r="B52" s="1210"/>
      <c r="C52" s="1558" t="s">
        <v>1266</v>
      </c>
      <c r="D52" s="1559"/>
      <c r="E52" s="1546" t="s">
        <v>1267</v>
      </c>
      <c r="F52" s="1547"/>
      <c r="G52" s="1548"/>
    </row>
    <row r="53" spans="2:7" ht="13.5" customHeight="1" thickBot="1">
      <c r="B53" s="1210"/>
      <c r="C53" s="1220" t="s">
        <v>1257</v>
      </c>
      <c r="D53" s="1221" t="s">
        <v>1268</v>
      </c>
      <c r="E53" s="1600" t="s">
        <v>1295</v>
      </c>
      <c r="F53" s="1601"/>
      <c r="G53" s="1602"/>
    </row>
    <row r="54" spans="2:7" ht="13.5" customHeight="1" thickBot="1">
      <c r="B54" s="1210"/>
      <c r="C54" s="1220" t="s">
        <v>1270</v>
      </c>
      <c r="D54" s="1221" t="s">
        <v>1271</v>
      </c>
      <c r="E54" s="1603" t="s">
        <v>1296</v>
      </c>
      <c r="F54" s="1604"/>
      <c r="G54" s="1605"/>
    </row>
    <row r="55" spans="2:7" ht="13.5" customHeight="1" thickBot="1">
      <c r="B55" s="1208"/>
      <c r="C55" s="1606" t="s">
        <v>1272</v>
      </c>
      <c r="D55" s="1607"/>
      <c r="E55" s="1597" t="s">
        <v>1297</v>
      </c>
      <c r="F55" s="1598"/>
      <c r="G55" s="1599"/>
    </row>
    <row r="56" spans="2:7" ht="13.5" customHeight="1" thickBot="1">
      <c r="B56" s="1222"/>
      <c r="C56" s="1223" t="s">
        <v>1298</v>
      </c>
      <c r="D56" s="1224"/>
      <c r="E56" s="1560" t="s">
        <v>1299</v>
      </c>
      <c r="F56" s="1560"/>
      <c r="G56" s="1560"/>
    </row>
    <row r="57" spans="2:7" ht="13.5" customHeight="1" thickBot="1">
      <c r="B57" s="1225"/>
      <c r="C57" s="1223" t="s">
        <v>1300</v>
      </c>
      <c r="D57" s="1224"/>
      <c r="E57" s="1608" t="s">
        <v>1301</v>
      </c>
      <c r="F57" s="1608"/>
      <c r="G57" s="1608"/>
    </row>
    <row r="58" spans="2:7" ht="13.5" customHeight="1" thickBot="1">
      <c r="B58" s="1543" t="s">
        <v>1302</v>
      </c>
      <c r="C58" s="1544"/>
      <c r="D58" s="1545"/>
      <c r="E58" s="1546" t="s">
        <v>1303</v>
      </c>
      <c r="F58" s="1547"/>
      <c r="G58" s="1548"/>
    </row>
    <row r="59" spans="2:7" ht="13.5" thickBot="1">
      <c r="B59" s="1543" t="s">
        <v>1304</v>
      </c>
      <c r="C59" s="1544"/>
      <c r="D59" s="1545"/>
      <c r="E59" s="1549" t="s">
        <v>1305</v>
      </c>
      <c r="F59" s="1550"/>
      <c r="G59" s="1551"/>
    </row>
    <row r="60" spans="2:7" ht="27" customHeight="1" thickBot="1">
      <c r="B60" s="1543" t="s">
        <v>1306</v>
      </c>
      <c r="C60" s="1544"/>
      <c r="D60" s="1545"/>
      <c r="E60" s="1546" t="s">
        <v>1307</v>
      </c>
      <c r="F60" s="1547"/>
      <c r="G60" s="1548"/>
    </row>
    <row r="61" spans="2:7" ht="13.5" customHeight="1" thickBot="1">
      <c r="B61" s="1543" t="s">
        <v>1308</v>
      </c>
      <c r="C61" s="1544"/>
      <c r="D61" s="1545"/>
      <c r="E61" s="1546" t="s">
        <v>1309</v>
      </c>
      <c r="F61" s="1547"/>
      <c r="G61" s="1548"/>
    </row>
    <row r="62" spans="2:7" ht="13.5" customHeight="1" thickBot="1">
      <c r="B62" s="1543" t="s">
        <v>1310</v>
      </c>
      <c r="C62" s="1544"/>
      <c r="D62" s="1545"/>
      <c r="E62" s="1546" t="s">
        <v>1311</v>
      </c>
      <c r="F62" s="1547"/>
      <c r="G62" s="1548"/>
    </row>
    <row r="63" spans="2:7" ht="27" customHeight="1" thickBot="1">
      <c r="B63" s="1594" t="s">
        <v>1312</v>
      </c>
      <c r="C63" s="1595"/>
      <c r="D63" s="1596"/>
      <c r="E63" s="1597" t="s">
        <v>1313</v>
      </c>
      <c r="F63" s="1598"/>
      <c r="G63" s="1599"/>
    </row>
    <row r="64" spans="2:7" ht="13.5" customHeight="1" thickBot="1">
      <c r="B64" s="1594" t="s">
        <v>1314</v>
      </c>
      <c r="C64" s="1595"/>
      <c r="D64" s="1596"/>
      <c r="E64" s="1597" t="s">
        <v>1315</v>
      </c>
      <c r="F64" s="1598"/>
      <c r="G64" s="1599"/>
    </row>
    <row r="65" spans="1:7" ht="13.5" customHeight="1" thickBot="1">
      <c r="B65" s="1543" t="s">
        <v>1316</v>
      </c>
      <c r="C65" s="1544"/>
      <c r="D65" s="1545"/>
      <c r="E65" s="1546" t="s">
        <v>1317</v>
      </c>
      <c r="F65" s="1547"/>
      <c r="G65" s="1548"/>
    </row>
    <row r="66" spans="1:7" ht="13.5" customHeight="1" thickBot="1">
      <c r="B66" s="1594" t="s">
        <v>1318</v>
      </c>
      <c r="C66" s="1595"/>
      <c r="D66" s="1596"/>
      <c r="E66" s="1597" t="s">
        <v>1319</v>
      </c>
      <c r="F66" s="1598"/>
      <c r="G66" s="1599"/>
    </row>
    <row r="67" spans="1:7" ht="13.5" thickBot="1">
      <c r="B67" s="1263" t="s">
        <v>2953</v>
      </c>
      <c r="C67" s="1264"/>
      <c r="D67" s="1264"/>
      <c r="E67" s="1264"/>
      <c r="F67" s="1264"/>
      <c r="G67" s="1265"/>
    </row>
    <row r="68" spans="1:7">
      <c r="B68" s="737"/>
      <c r="C68" s="737"/>
      <c r="D68" s="737"/>
      <c r="E68" s="737"/>
      <c r="F68" s="737"/>
      <c r="G68" s="737"/>
    </row>
    <row r="69" spans="1:7">
      <c r="B69" s="737"/>
      <c r="C69" s="737"/>
      <c r="D69" s="737"/>
      <c r="E69" s="737"/>
      <c r="F69" s="737"/>
      <c r="G69" s="737"/>
    </row>
    <row r="70" spans="1:7">
      <c r="A70" s="152"/>
      <c r="B70" s="1181" t="s">
        <v>270</v>
      </c>
      <c r="C70" s="1182"/>
      <c r="D70" s="1183"/>
      <c r="E70" s="1184"/>
      <c r="F70" s="1185"/>
      <c r="G70" s="1185"/>
    </row>
    <row r="71" spans="1:7">
      <c r="B71" s="153" t="s">
        <v>1320</v>
      </c>
      <c r="C71" s="153"/>
      <c r="D71" s="153"/>
      <c r="E71" s="737"/>
      <c r="F71" s="737"/>
      <c r="G71" s="737"/>
    </row>
    <row r="72" spans="1:7" ht="13.5" thickBot="1">
      <c r="B72" s="153"/>
      <c r="C72" s="153"/>
      <c r="D72" s="153"/>
      <c r="E72" s="737"/>
      <c r="F72" s="737"/>
      <c r="G72" s="737"/>
    </row>
    <row r="73" spans="1:7" ht="13.5" thickBot="1">
      <c r="B73" s="1546" t="s">
        <v>1222</v>
      </c>
      <c r="C73" s="1548"/>
      <c r="D73" s="1588" t="s">
        <v>1223</v>
      </c>
      <c r="E73" s="1589"/>
      <c r="F73" s="1589"/>
      <c r="G73" s="1590"/>
    </row>
    <row r="74" spans="1:7" ht="12.75" customHeight="1">
      <c r="B74" s="1203" t="s">
        <v>1224</v>
      </c>
      <c r="C74" s="1207"/>
      <c r="D74" s="1563" t="s">
        <v>1225</v>
      </c>
      <c r="E74" s="1582"/>
      <c r="F74" s="1582"/>
      <c r="G74" s="1564"/>
    </row>
    <row r="75" spans="1:7" ht="39.75" customHeight="1" thickBot="1">
      <c r="B75" s="1305"/>
      <c r="C75" s="1306"/>
      <c r="D75" s="1565"/>
      <c r="E75" s="1591"/>
      <c r="F75" s="1591"/>
      <c r="G75" s="1566"/>
    </row>
    <row r="76" spans="1:7" ht="26.25" customHeight="1" thickBot="1">
      <c r="B76" s="1546" t="s">
        <v>1226</v>
      </c>
      <c r="C76" s="1548"/>
      <c r="D76" s="1546" t="s">
        <v>1227</v>
      </c>
      <c r="E76" s="1547"/>
      <c r="F76" s="1547"/>
      <c r="G76" s="1548"/>
    </row>
    <row r="77" spans="1:7" ht="13.5" customHeight="1" thickBot="1">
      <c r="B77" s="1546" t="s">
        <v>1228</v>
      </c>
      <c r="C77" s="1548"/>
      <c r="D77" s="1307" t="s">
        <v>1229</v>
      </c>
      <c r="E77" s="1592" t="s">
        <v>1230</v>
      </c>
      <c r="F77" s="1593"/>
      <c r="G77" s="1308"/>
    </row>
    <row r="78" spans="1:7" ht="27.75" customHeight="1" thickBot="1">
      <c r="B78" s="1546" t="s">
        <v>1231</v>
      </c>
      <c r="C78" s="1548"/>
      <c r="D78" s="1309" t="s">
        <v>1232</v>
      </c>
      <c r="E78" s="1558" t="s">
        <v>1233</v>
      </c>
      <c r="F78" s="1559"/>
      <c r="G78" s="1310"/>
    </row>
    <row r="79" spans="1:7" ht="13.5" thickBot="1">
      <c r="B79" s="1546" t="s">
        <v>1234</v>
      </c>
      <c r="C79" s="1548"/>
      <c r="D79" s="1219" t="s">
        <v>1321</v>
      </c>
      <c r="E79" s="1558" t="s">
        <v>1236</v>
      </c>
      <c r="F79" s="1559"/>
      <c r="G79" s="1219"/>
    </row>
    <row r="80" spans="1:7" ht="13.5" thickBot="1">
      <c r="B80" s="1546" t="s">
        <v>1237</v>
      </c>
      <c r="C80" s="1548"/>
      <c r="D80" s="1585">
        <v>3</v>
      </c>
      <c r="E80" s="1586"/>
      <c r="F80" s="1586"/>
      <c r="G80" s="1587"/>
    </row>
    <row r="81" spans="2:7" ht="13.5" customHeight="1" thickBot="1">
      <c r="B81" s="1546" t="s">
        <v>1238</v>
      </c>
      <c r="C81" s="1548"/>
      <c r="D81" s="1546" t="s">
        <v>1322</v>
      </c>
      <c r="E81" s="1547"/>
      <c r="F81" s="1547"/>
      <c r="G81" s="1548"/>
    </row>
    <row r="82" spans="2:7" ht="13.5" customHeight="1" thickBot="1">
      <c r="B82" s="1546" t="s">
        <v>1240</v>
      </c>
      <c r="C82" s="1548"/>
      <c r="D82" s="1546" t="s">
        <v>1241</v>
      </c>
      <c r="E82" s="1547"/>
      <c r="F82" s="1547"/>
      <c r="G82" s="1548"/>
    </row>
    <row r="83" spans="2:7" ht="12.75" customHeight="1">
      <c r="B83" s="1563" t="s">
        <v>1242</v>
      </c>
      <c r="C83" s="1564"/>
      <c r="D83" s="1563" t="s">
        <v>1243</v>
      </c>
      <c r="E83" s="1582"/>
      <c r="F83" s="1582"/>
      <c r="G83" s="1564"/>
    </row>
    <row r="84" spans="2:7" ht="43.5" customHeight="1" thickBot="1">
      <c r="B84" s="1567" t="s">
        <v>1244</v>
      </c>
      <c r="C84" s="1568"/>
      <c r="D84" s="1567"/>
      <c r="E84" s="1584"/>
      <c r="F84" s="1584"/>
      <c r="G84" s="1568"/>
    </row>
    <row r="85" spans="2:7" ht="12.75" customHeight="1">
      <c r="B85" s="1563" t="s">
        <v>1245</v>
      </c>
      <c r="C85" s="1564"/>
      <c r="D85" s="1563" t="s">
        <v>1246</v>
      </c>
      <c r="E85" s="1582"/>
      <c r="F85" s="1582"/>
      <c r="G85" s="1564"/>
    </row>
    <row r="86" spans="2:7" ht="82.5" customHeight="1" thickBot="1">
      <c r="B86" s="1567" t="s">
        <v>1247</v>
      </c>
      <c r="C86" s="1568"/>
      <c r="D86" s="1567"/>
      <c r="E86" s="1584"/>
      <c r="F86" s="1584"/>
      <c r="G86" s="1568"/>
    </row>
    <row r="87" spans="2:7" ht="13.5" customHeight="1" thickBot="1">
      <c r="B87" s="1546" t="s">
        <v>1248</v>
      </c>
      <c r="C87" s="1548"/>
      <c r="D87" s="1546" t="s">
        <v>1249</v>
      </c>
      <c r="E87" s="1547"/>
      <c r="F87" s="1547"/>
      <c r="G87" s="1548"/>
    </row>
    <row r="88" spans="2:7" ht="13.5" customHeight="1" thickBot="1">
      <c r="B88" s="1546" t="s">
        <v>1250</v>
      </c>
      <c r="C88" s="1548"/>
      <c r="D88" s="1546" t="s">
        <v>1251</v>
      </c>
      <c r="E88" s="1547"/>
      <c r="F88" s="1547"/>
      <c r="G88" s="1548"/>
    </row>
    <row r="89" spans="2:7" ht="13.5" thickBot="1">
      <c r="B89" s="1546" t="s">
        <v>1252</v>
      </c>
      <c r="C89" s="1548"/>
      <c r="D89" s="1546" t="s">
        <v>1253</v>
      </c>
      <c r="E89" s="1547"/>
      <c r="F89" s="1547"/>
      <c r="G89" s="1548"/>
    </row>
    <row r="90" spans="2:7" ht="13.5" thickBot="1">
      <c r="B90" s="1288" t="s">
        <v>1254</v>
      </c>
      <c r="C90" s="1287"/>
      <c r="D90" s="1547"/>
      <c r="E90" s="1547"/>
      <c r="F90" s="1547"/>
      <c r="G90" s="1548"/>
    </row>
    <row r="91" spans="2:7" ht="12.75" customHeight="1">
      <c r="B91" s="1562"/>
      <c r="C91" s="1311" t="s">
        <v>1255</v>
      </c>
      <c r="D91" s="1563" t="s">
        <v>1256</v>
      </c>
      <c r="E91" s="1582"/>
      <c r="F91" s="1582"/>
      <c r="G91" s="1564"/>
    </row>
    <row r="92" spans="2:7">
      <c r="B92" s="1562"/>
      <c r="C92" s="1311" t="s">
        <v>1257</v>
      </c>
      <c r="D92" s="1565" t="s">
        <v>1323</v>
      </c>
      <c r="E92" s="1583"/>
      <c r="F92" s="1583"/>
      <c r="G92" s="1566"/>
    </row>
    <row r="93" spans="2:7">
      <c r="B93" s="1562"/>
      <c r="C93" s="1311" t="s">
        <v>1259</v>
      </c>
      <c r="D93" s="1565" t="s">
        <v>1324</v>
      </c>
      <c r="E93" s="1583"/>
      <c r="F93" s="1583"/>
      <c r="G93" s="1566"/>
    </row>
    <row r="94" spans="2:7">
      <c r="B94" s="1562"/>
      <c r="C94" s="1311" t="s">
        <v>1261</v>
      </c>
      <c r="D94" s="1565" t="s">
        <v>1262</v>
      </c>
      <c r="E94" s="1583"/>
      <c r="F94" s="1583"/>
      <c r="G94" s="1566"/>
    </row>
    <row r="95" spans="2:7" ht="13.5" thickBot="1">
      <c r="B95" s="1581"/>
      <c r="C95" s="1289" t="s">
        <v>1263</v>
      </c>
      <c r="D95" s="1567" t="s">
        <v>1325</v>
      </c>
      <c r="E95" s="1584"/>
      <c r="F95" s="1584"/>
      <c r="G95" s="1568"/>
    </row>
    <row r="96" spans="2:7" ht="13.5" thickBot="1">
      <c r="B96" s="1203" t="s">
        <v>1265</v>
      </c>
      <c r="C96" s="1204"/>
      <c r="D96" s="1205"/>
      <c r="E96" s="1205"/>
      <c r="F96" s="1206"/>
      <c r="G96" s="1207"/>
    </row>
    <row r="97" spans="2:7" ht="13.5" customHeight="1" thickBot="1">
      <c r="B97" s="1208"/>
      <c r="C97" s="1289" t="s">
        <v>1266</v>
      </c>
      <c r="D97" s="1546" t="s">
        <v>1267</v>
      </c>
      <c r="E97" s="1547"/>
      <c r="F97" s="1547"/>
      <c r="G97" s="1548"/>
    </row>
    <row r="98" spans="2:7" ht="13.5" thickBot="1">
      <c r="B98" s="1208"/>
      <c r="C98" s="1289" t="s">
        <v>1257</v>
      </c>
      <c r="D98" s="1289" t="s">
        <v>1268</v>
      </c>
      <c r="E98" s="1312">
        <v>900</v>
      </c>
      <c r="F98" s="1546" t="s">
        <v>1269</v>
      </c>
      <c r="G98" s="1548"/>
    </row>
    <row r="99" spans="2:7" ht="13.5" thickBot="1">
      <c r="B99" s="1208"/>
      <c r="C99" s="1289" t="s">
        <v>1270</v>
      </c>
      <c r="D99" s="1289" t="s">
        <v>1271</v>
      </c>
      <c r="E99" s="1312">
        <v>2100</v>
      </c>
      <c r="F99" s="1546" t="s">
        <v>1269</v>
      </c>
      <c r="G99" s="1548"/>
    </row>
    <row r="100" spans="2:7" ht="13.5" thickBot="1">
      <c r="B100" s="1208"/>
      <c r="C100" s="1289" t="s">
        <v>1272</v>
      </c>
      <c r="D100" s="1546" t="s">
        <v>1273</v>
      </c>
      <c r="E100" s="1547"/>
      <c r="F100" s="1547"/>
      <c r="G100" s="1548"/>
    </row>
    <row r="101" spans="2:7" ht="13.5" customHeight="1" thickBot="1">
      <c r="B101" s="1208"/>
      <c r="C101" s="1289" t="s">
        <v>1274</v>
      </c>
      <c r="D101" s="1543" t="s">
        <v>2780</v>
      </c>
      <c r="E101" s="1544"/>
      <c r="F101" s="1544"/>
      <c r="G101" s="1545"/>
    </row>
    <row r="102" spans="2:7" ht="12.75" customHeight="1">
      <c r="B102" s="1313"/>
      <c r="C102" s="1314" t="s">
        <v>1276</v>
      </c>
      <c r="D102" s="1578" t="s">
        <v>1277</v>
      </c>
      <c r="E102" s="1579"/>
      <c r="F102" s="1579"/>
      <c r="G102" s="1580"/>
    </row>
    <row r="103" spans="2:7" ht="13.5" thickBot="1">
      <c r="B103" s="1315" t="s">
        <v>1278</v>
      </c>
      <c r="C103" s="1316"/>
      <c r="D103" s="1317"/>
      <c r="E103" s="1317"/>
      <c r="F103" s="1317"/>
      <c r="G103" s="1318"/>
    </row>
    <row r="104" spans="2:7" ht="13.5" customHeight="1" thickBot="1">
      <c r="B104" s="156"/>
      <c r="C104" s="1546" t="s">
        <v>1257</v>
      </c>
      <c r="D104" s="1548"/>
      <c r="E104" s="1552" t="s">
        <v>1326</v>
      </c>
      <c r="F104" s="1553"/>
      <c r="G104" s="1554"/>
    </row>
    <row r="105" spans="2:7" ht="13.5" customHeight="1" thickBot="1">
      <c r="B105" s="1222"/>
      <c r="C105" s="1546" t="s">
        <v>1259</v>
      </c>
      <c r="D105" s="1548"/>
      <c r="E105" s="1552" t="s">
        <v>1327</v>
      </c>
      <c r="F105" s="1553"/>
      <c r="G105" s="1554"/>
    </row>
    <row r="106" spans="2:7" ht="13.5" customHeight="1" thickBot="1">
      <c r="B106" s="1222"/>
      <c r="C106" s="1546" t="s">
        <v>1270</v>
      </c>
      <c r="D106" s="1548"/>
      <c r="E106" s="1552" t="s">
        <v>1281</v>
      </c>
      <c r="F106" s="1553"/>
      <c r="G106" s="1554"/>
    </row>
    <row r="107" spans="2:7" ht="39" customHeight="1" thickBot="1">
      <c r="B107" s="1222"/>
      <c r="C107" s="1561" t="s">
        <v>1255</v>
      </c>
      <c r="D107" s="1548"/>
      <c r="E107" s="1552" t="s">
        <v>1282</v>
      </c>
      <c r="F107" s="1553"/>
      <c r="G107" s="1554"/>
    </row>
    <row r="108" spans="2:7" ht="29.25" customHeight="1">
      <c r="B108" s="1562"/>
      <c r="C108" s="1563" t="s">
        <v>1274</v>
      </c>
      <c r="D108" s="1564"/>
      <c r="E108" s="1569" t="s">
        <v>2778</v>
      </c>
      <c r="F108" s="1570"/>
      <c r="G108" s="1571"/>
    </row>
    <row r="109" spans="2:7" ht="28.5" customHeight="1">
      <c r="B109" s="1562"/>
      <c r="C109" s="1565"/>
      <c r="D109" s="1566"/>
      <c r="E109" s="1572" t="s">
        <v>2779</v>
      </c>
      <c r="F109" s="1573"/>
      <c r="G109" s="1574"/>
    </row>
    <row r="110" spans="2:7" ht="26.25" customHeight="1" thickBot="1">
      <c r="B110" s="1562"/>
      <c r="C110" s="1567"/>
      <c r="D110" s="1568"/>
      <c r="E110" s="1575" t="s">
        <v>1283</v>
      </c>
      <c r="F110" s="1576"/>
      <c r="G110" s="1577"/>
    </row>
    <row r="111" spans="2:7" ht="13.5" customHeight="1" thickBot="1">
      <c r="B111" s="1208"/>
      <c r="C111" s="1546" t="s">
        <v>1284</v>
      </c>
      <c r="D111" s="1548"/>
      <c r="E111" s="1546" t="s">
        <v>1285</v>
      </c>
      <c r="F111" s="1547"/>
      <c r="G111" s="1548"/>
    </row>
    <row r="112" spans="2:7" ht="13.5" customHeight="1" thickBot="1">
      <c r="B112" s="1208"/>
      <c r="C112" s="1546" t="s">
        <v>1286</v>
      </c>
      <c r="D112" s="1548"/>
      <c r="E112" s="1546" t="s">
        <v>1287</v>
      </c>
      <c r="F112" s="1547"/>
      <c r="G112" s="1548"/>
    </row>
    <row r="113" spans="2:7" ht="13.5" customHeight="1" thickBot="1">
      <c r="B113" s="1208"/>
      <c r="C113" s="1546" t="s">
        <v>1288</v>
      </c>
      <c r="D113" s="1548"/>
      <c r="E113" s="1546" t="s">
        <v>1289</v>
      </c>
      <c r="F113" s="1547"/>
      <c r="G113" s="1548"/>
    </row>
    <row r="114" spans="2:7" ht="26.25" customHeight="1" thickBot="1">
      <c r="B114" s="1208"/>
      <c r="C114" s="1561" t="s">
        <v>1290</v>
      </c>
      <c r="D114" s="1548"/>
      <c r="E114" s="1546" t="s">
        <v>1291</v>
      </c>
      <c r="F114" s="1547"/>
      <c r="G114" s="1548"/>
    </row>
    <row r="115" spans="2:7" ht="13.5" customHeight="1" thickBot="1">
      <c r="B115" s="1319"/>
      <c r="C115" s="1561" t="s">
        <v>1292</v>
      </c>
      <c r="D115" s="1548"/>
      <c r="E115" s="1546" t="s">
        <v>1293</v>
      </c>
      <c r="F115" s="1547"/>
      <c r="G115" s="1548"/>
    </row>
    <row r="116" spans="2:7" ht="13.5" thickBot="1">
      <c r="B116" s="1219" t="s">
        <v>1294</v>
      </c>
      <c r="C116" s="1206"/>
      <c r="D116" s="1206"/>
      <c r="E116" s="1206"/>
      <c r="F116" s="1206"/>
      <c r="G116" s="1207"/>
    </row>
    <row r="117" spans="2:7" ht="13.5" customHeight="1" thickBot="1">
      <c r="B117" s="1208"/>
      <c r="C117" s="1558" t="s">
        <v>1266</v>
      </c>
      <c r="D117" s="1559"/>
      <c r="E117" s="1546" t="s">
        <v>1267</v>
      </c>
      <c r="F117" s="1547"/>
      <c r="G117" s="1548"/>
    </row>
    <row r="118" spans="2:7" ht="13.5" customHeight="1" thickBot="1">
      <c r="B118" s="1208"/>
      <c r="C118" s="1320" t="s">
        <v>1257</v>
      </c>
      <c r="D118" s="1321" t="s">
        <v>1268</v>
      </c>
      <c r="E118" s="1552" t="s">
        <v>1295</v>
      </c>
      <c r="F118" s="1553"/>
      <c r="G118" s="1554"/>
    </row>
    <row r="119" spans="2:7" ht="13.5" customHeight="1" thickBot="1">
      <c r="B119" s="1208"/>
      <c r="C119" s="1320" t="s">
        <v>1270</v>
      </c>
      <c r="D119" s="1321" t="s">
        <v>1271</v>
      </c>
      <c r="E119" s="1555" t="s">
        <v>1296</v>
      </c>
      <c r="F119" s="1556"/>
      <c r="G119" s="1557"/>
    </row>
    <row r="120" spans="2:7" ht="13.5" customHeight="1" thickBot="1">
      <c r="B120" s="1208"/>
      <c r="C120" s="1558" t="s">
        <v>1272</v>
      </c>
      <c r="D120" s="1559"/>
      <c r="E120" s="1546" t="s">
        <v>1297</v>
      </c>
      <c r="F120" s="1547"/>
      <c r="G120" s="1548"/>
    </row>
    <row r="121" spans="2:7" ht="26.25" customHeight="1" thickBot="1">
      <c r="B121" s="1222"/>
      <c r="C121" s="1322" t="s">
        <v>1298</v>
      </c>
      <c r="D121" s="1323"/>
      <c r="E121" s="1560" t="s">
        <v>2781</v>
      </c>
      <c r="F121" s="1560"/>
      <c r="G121" s="1560"/>
    </row>
    <row r="122" spans="2:7" ht="13.5" customHeight="1" thickBot="1">
      <c r="B122" s="1225"/>
      <c r="C122" s="1322" t="s">
        <v>1300</v>
      </c>
      <c r="D122" s="1323"/>
      <c r="E122" s="1560" t="s">
        <v>1301</v>
      </c>
      <c r="F122" s="1560"/>
      <c r="G122" s="1560"/>
    </row>
    <row r="123" spans="2:7" ht="13.5" customHeight="1" thickBot="1">
      <c r="B123" s="1543" t="s">
        <v>1302</v>
      </c>
      <c r="C123" s="1544"/>
      <c r="D123" s="1545"/>
      <c r="E123" s="1546" t="s">
        <v>1303</v>
      </c>
      <c r="F123" s="1547"/>
      <c r="G123" s="1548"/>
    </row>
    <row r="124" spans="2:7" ht="13.5" thickBot="1">
      <c r="B124" s="1543" t="s">
        <v>1304</v>
      </c>
      <c r="C124" s="1544"/>
      <c r="D124" s="1545"/>
      <c r="E124" s="1549" t="s">
        <v>1305</v>
      </c>
      <c r="F124" s="1550"/>
      <c r="G124" s="1551"/>
    </row>
    <row r="125" spans="2:7" ht="26.25" customHeight="1" thickBot="1">
      <c r="B125" s="1543" t="s">
        <v>1306</v>
      </c>
      <c r="C125" s="1544"/>
      <c r="D125" s="1545"/>
      <c r="E125" s="1546" t="s">
        <v>1307</v>
      </c>
      <c r="F125" s="1547"/>
      <c r="G125" s="1548"/>
    </row>
    <row r="126" spans="2:7" ht="13.5" customHeight="1" thickBot="1">
      <c r="B126" s="1543" t="s">
        <v>1308</v>
      </c>
      <c r="C126" s="1544"/>
      <c r="D126" s="1545"/>
      <c r="E126" s="1546" t="s">
        <v>1309</v>
      </c>
      <c r="F126" s="1547"/>
      <c r="G126" s="1548"/>
    </row>
    <row r="127" spans="2:7" ht="13.5" customHeight="1" thickBot="1">
      <c r="B127" s="1543" t="s">
        <v>1310</v>
      </c>
      <c r="C127" s="1544"/>
      <c r="D127" s="1545"/>
      <c r="E127" s="1546" t="s">
        <v>1311</v>
      </c>
      <c r="F127" s="1547"/>
      <c r="G127" s="1548"/>
    </row>
    <row r="128" spans="2:7" ht="24.75" customHeight="1" thickBot="1">
      <c r="B128" s="1543" t="s">
        <v>1312</v>
      </c>
      <c r="C128" s="1544"/>
      <c r="D128" s="1545"/>
      <c r="E128" s="1546" t="s">
        <v>1313</v>
      </c>
      <c r="F128" s="1547"/>
      <c r="G128" s="1548"/>
    </row>
    <row r="129" spans="2:7" ht="13.5" customHeight="1" thickBot="1">
      <c r="B129" s="1543" t="s">
        <v>1314</v>
      </c>
      <c r="C129" s="1544"/>
      <c r="D129" s="1545"/>
      <c r="E129" s="1546" t="s">
        <v>1315</v>
      </c>
      <c r="F129" s="1547"/>
      <c r="G129" s="1548"/>
    </row>
    <row r="130" spans="2:7" ht="13.5" customHeight="1" thickBot="1">
      <c r="B130" s="1543" t="s">
        <v>1316</v>
      </c>
      <c r="C130" s="1544"/>
      <c r="D130" s="1545"/>
      <c r="E130" s="1546" t="s">
        <v>1317</v>
      </c>
      <c r="F130" s="1547"/>
      <c r="G130" s="1548"/>
    </row>
    <row r="131" spans="2:7" ht="13.5" customHeight="1" thickBot="1">
      <c r="B131" s="1543" t="s">
        <v>1318</v>
      </c>
      <c r="C131" s="1544"/>
      <c r="D131" s="1545"/>
      <c r="E131" s="1546" t="s">
        <v>1319</v>
      </c>
      <c r="F131" s="1547"/>
      <c r="G131" s="1548"/>
    </row>
    <row r="132" spans="2:7" ht="13.5" thickBot="1">
      <c r="B132" s="1266" t="s">
        <v>2953</v>
      </c>
      <c r="C132" s="1267"/>
      <c r="D132" s="1267"/>
      <c r="E132" s="1267"/>
      <c r="F132" s="1267"/>
      <c r="G132" s="1268"/>
    </row>
    <row r="1328" spans="2:4">
      <c r="B1328" s="157"/>
      <c r="C1328" s="157"/>
      <c r="D1328" s="157"/>
    </row>
  </sheetData>
  <mergeCells count="186">
    <mergeCell ref="A1:A3"/>
    <mergeCell ref="B1:D1"/>
    <mergeCell ref="B8:C8"/>
    <mergeCell ref="D8:G8"/>
    <mergeCell ref="B14:C14"/>
    <mergeCell ref="E14:F14"/>
    <mergeCell ref="B15:C15"/>
    <mergeCell ref="D15:G15"/>
    <mergeCell ref="B2:G2"/>
    <mergeCell ref="B3:G3"/>
    <mergeCell ref="B16:C16"/>
    <mergeCell ref="D16:G16"/>
    <mergeCell ref="D9:G10"/>
    <mergeCell ref="B11:C11"/>
    <mergeCell ref="D11:G11"/>
    <mergeCell ref="B12:C12"/>
    <mergeCell ref="E12:F12"/>
    <mergeCell ref="B13:C13"/>
    <mergeCell ref="E13:F13"/>
    <mergeCell ref="B22:C22"/>
    <mergeCell ref="D22:G22"/>
    <mergeCell ref="B23:C23"/>
    <mergeCell ref="D23:G23"/>
    <mergeCell ref="B24:C24"/>
    <mergeCell ref="D24:G24"/>
    <mergeCell ref="B17:C17"/>
    <mergeCell ref="D17:G17"/>
    <mergeCell ref="B18:C18"/>
    <mergeCell ref="D18:G19"/>
    <mergeCell ref="B19:C19"/>
    <mergeCell ref="B20:C20"/>
    <mergeCell ref="D20:G21"/>
    <mergeCell ref="B21:C21"/>
    <mergeCell ref="D32:G32"/>
    <mergeCell ref="F33:G33"/>
    <mergeCell ref="F34:G34"/>
    <mergeCell ref="D35:G35"/>
    <mergeCell ref="D36:G36"/>
    <mergeCell ref="D37:G37"/>
    <mergeCell ref="D25:G25"/>
    <mergeCell ref="B26:B30"/>
    <mergeCell ref="D26:G26"/>
    <mergeCell ref="D27:G27"/>
    <mergeCell ref="D28:G28"/>
    <mergeCell ref="D29:G29"/>
    <mergeCell ref="D30:G30"/>
    <mergeCell ref="C42:D42"/>
    <mergeCell ref="E42:G42"/>
    <mergeCell ref="B43:B45"/>
    <mergeCell ref="C43:D45"/>
    <mergeCell ref="E43:G43"/>
    <mergeCell ref="E44:G44"/>
    <mergeCell ref="E45:G45"/>
    <mergeCell ref="C39:D39"/>
    <mergeCell ref="E39:G39"/>
    <mergeCell ref="C40:D40"/>
    <mergeCell ref="E40:G40"/>
    <mergeCell ref="C41:D41"/>
    <mergeCell ref="E41:G41"/>
    <mergeCell ref="C49:D49"/>
    <mergeCell ref="E49:G49"/>
    <mergeCell ref="C50:D50"/>
    <mergeCell ref="E50:G50"/>
    <mergeCell ref="C52:D52"/>
    <mergeCell ref="E52:G52"/>
    <mergeCell ref="C46:D46"/>
    <mergeCell ref="E46:G46"/>
    <mergeCell ref="C47:D47"/>
    <mergeCell ref="E47:G47"/>
    <mergeCell ref="C48:D48"/>
    <mergeCell ref="E48:G48"/>
    <mergeCell ref="B58:D58"/>
    <mergeCell ref="E58:G58"/>
    <mergeCell ref="B59:D59"/>
    <mergeCell ref="E59:G59"/>
    <mergeCell ref="B60:D60"/>
    <mergeCell ref="E60:G60"/>
    <mergeCell ref="E53:G53"/>
    <mergeCell ref="E54:G54"/>
    <mergeCell ref="C55:D55"/>
    <mergeCell ref="E55:G55"/>
    <mergeCell ref="E56:G56"/>
    <mergeCell ref="E57:G57"/>
    <mergeCell ref="B64:D64"/>
    <mergeCell ref="E64:G64"/>
    <mergeCell ref="B65:D65"/>
    <mergeCell ref="E65:G65"/>
    <mergeCell ref="B66:D66"/>
    <mergeCell ref="E66:G66"/>
    <mergeCell ref="B61:D61"/>
    <mergeCell ref="E61:G61"/>
    <mergeCell ref="B62:D62"/>
    <mergeCell ref="E62:G62"/>
    <mergeCell ref="B63:D63"/>
    <mergeCell ref="E63:G63"/>
    <mergeCell ref="B78:C78"/>
    <mergeCell ref="E78:F78"/>
    <mergeCell ref="B79:C79"/>
    <mergeCell ref="E79:F79"/>
    <mergeCell ref="B80:C80"/>
    <mergeCell ref="D80:G80"/>
    <mergeCell ref="B73:C73"/>
    <mergeCell ref="D73:G73"/>
    <mergeCell ref="D74:G75"/>
    <mergeCell ref="B76:C76"/>
    <mergeCell ref="D76:G76"/>
    <mergeCell ref="B77:C77"/>
    <mergeCell ref="E77:F77"/>
    <mergeCell ref="B85:C85"/>
    <mergeCell ref="D85:G86"/>
    <mergeCell ref="B86:C86"/>
    <mergeCell ref="B87:C87"/>
    <mergeCell ref="D87:G87"/>
    <mergeCell ref="B88:C88"/>
    <mergeCell ref="D88:G88"/>
    <mergeCell ref="B81:C81"/>
    <mergeCell ref="D81:G81"/>
    <mergeCell ref="B82:C82"/>
    <mergeCell ref="D82:G82"/>
    <mergeCell ref="B83:C83"/>
    <mergeCell ref="D83:G84"/>
    <mergeCell ref="B84:C84"/>
    <mergeCell ref="D97:G97"/>
    <mergeCell ref="F98:G98"/>
    <mergeCell ref="F99:G99"/>
    <mergeCell ref="D100:G100"/>
    <mergeCell ref="D101:G101"/>
    <mergeCell ref="D102:G102"/>
    <mergeCell ref="B89:C89"/>
    <mergeCell ref="D89:G89"/>
    <mergeCell ref="D90:G90"/>
    <mergeCell ref="B91:B95"/>
    <mergeCell ref="D91:G91"/>
    <mergeCell ref="D92:G92"/>
    <mergeCell ref="D93:G93"/>
    <mergeCell ref="D94:G94"/>
    <mergeCell ref="D95:G95"/>
    <mergeCell ref="C107:D107"/>
    <mergeCell ref="E107:G107"/>
    <mergeCell ref="B108:B110"/>
    <mergeCell ref="C108:D110"/>
    <mergeCell ref="E108:G108"/>
    <mergeCell ref="E109:G109"/>
    <mergeCell ref="E110:G110"/>
    <mergeCell ref="C104:D104"/>
    <mergeCell ref="E104:G104"/>
    <mergeCell ref="C105:D105"/>
    <mergeCell ref="E105:G105"/>
    <mergeCell ref="C106:D106"/>
    <mergeCell ref="E106:G106"/>
    <mergeCell ref="C114:D114"/>
    <mergeCell ref="E114:G114"/>
    <mergeCell ref="C115:D115"/>
    <mergeCell ref="E115:G115"/>
    <mergeCell ref="C117:D117"/>
    <mergeCell ref="E117:G117"/>
    <mergeCell ref="C111:D111"/>
    <mergeCell ref="E111:G111"/>
    <mergeCell ref="C112:D112"/>
    <mergeCell ref="E112:G112"/>
    <mergeCell ref="C113:D113"/>
    <mergeCell ref="E113:G113"/>
    <mergeCell ref="B123:D123"/>
    <mergeCell ref="E123:G123"/>
    <mergeCell ref="B124:D124"/>
    <mergeCell ref="E124:G124"/>
    <mergeCell ref="B125:D125"/>
    <mergeCell ref="E125:G125"/>
    <mergeCell ref="E118:G118"/>
    <mergeCell ref="E119:G119"/>
    <mergeCell ref="C120:D120"/>
    <mergeCell ref="E120:G120"/>
    <mergeCell ref="E121:G121"/>
    <mergeCell ref="E122:G122"/>
    <mergeCell ref="B129:D129"/>
    <mergeCell ref="E129:G129"/>
    <mergeCell ref="B130:D130"/>
    <mergeCell ref="E130:G130"/>
    <mergeCell ref="B131:D131"/>
    <mergeCell ref="E131:G131"/>
    <mergeCell ref="B126:D126"/>
    <mergeCell ref="E126:G126"/>
    <mergeCell ref="B127:D127"/>
    <mergeCell ref="E127:G127"/>
    <mergeCell ref="B128:D128"/>
    <mergeCell ref="E128:G128"/>
  </mergeCells>
  <pageMargins left="0.78740157480314965" right="0.15748031496062992" top="0.59055118110236227" bottom="0.59055118110236227" header="0.55118110236220474" footer="0.51181102362204722"/>
  <pageSetup paperSize="9" orientation="portrait" r:id="rId1"/>
  <headerFooter alignWithMargins="0">
    <oddHeader>&amp;R
&amp;8&amp;P</oddHeader>
  </headerFooter>
  <rowBreaks count="3" manualBreakCount="3">
    <brk id="37" max="16383" man="1"/>
    <brk id="68" max="16383" man="1"/>
    <brk id="1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43"/>
  <sheetViews>
    <sheetView view="pageBreakPreview" topLeftCell="A481" zoomScaleNormal="100" zoomScaleSheetLayoutView="100" zoomScalePageLayoutView="70" workbookViewId="0">
      <selection activeCell="B496" sqref="B496"/>
    </sheetView>
  </sheetViews>
  <sheetFormatPr defaultRowHeight="12.75"/>
  <cols>
    <col min="1" max="1" width="3.7109375" style="1324" customWidth="1"/>
    <col min="2" max="2" width="48.85546875" style="1374" customWidth="1"/>
    <col min="3" max="3" width="4.5703125" style="1335" customWidth="1"/>
    <col min="4" max="4" width="7.28515625" style="1010" customWidth="1"/>
    <col min="5" max="5" width="12.42578125" style="165" customWidth="1"/>
    <col min="6" max="6" width="15.42578125" style="237" bestFit="1" customWidth="1"/>
    <col min="7" max="256" width="9.140625" style="212"/>
    <col min="257" max="257" width="3.7109375" style="212" customWidth="1"/>
    <col min="258" max="258" width="48.85546875" style="212" customWidth="1"/>
    <col min="259" max="259" width="4.5703125" style="212" customWidth="1"/>
    <col min="260" max="260" width="7.28515625" style="212" customWidth="1"/>
    <col min="261" max="261" width="12.42578125" style="212" customWidth="1"/>
    <col min="262" max="262" width="15.42578125" style="212" bestFit="1" customWidth="1"/>
    <col min="263" max="512" width="9.140625" style="212"/>
    <col min="513" max="513" width="3.7109375" style="212" customWidth="1"/>
    <col min="514" max="514" width="48.85546875" style="212" customWidth="1"/>
    <col min="515" max="515" width="4.5703125" style="212" customWidth="1"/>
    <col min="516" max="516" width="7.28515625" style="212" customWidth="1"/>
    <col min="517" max="517" width="12.42578125" style="212" customWidth="1"/>
    <col min="518" max="518" width="15.42578125" style="212" bestFit="1" customWidth="1"/>
    <col min="519" max="768" width="9.140625" style="212"/>
    <col min="769" max="769" width="3.7109375" style="212" customWidth="1"/>
    <col min="770" max="770" width="48.85546875" style="212" customWidth="1"/>
    <col min="771" max="771" width="4.5703125" style="212" customWidth="1"/>
    <col min="772" max="772" width="7.28515625" style="212" customWidth="1"/>
    <col min="773" max="773" width="12.42578125" style="212" customWidth="1"/>
    <col min="774" max="774" width="15.42578125" style="212" bestFit="1" customWidth="1"/>
    <col min="775" max="1024" width="9.140625" style="212"/>
    <col min="1025" max="1025" width="3.7109375" style="212" customWidth="1"/>
    <col min="1026" max="1026" width="48.85546875" style="212" customWidth="1"/>
    <col min="1027" max="1027" width="4.5703125" style="212" customWidth="1"/>
    <col min="1028" max="1028" width="7.28515625" style="212" customWidth="1"/>
    <col min="1029" max="1029" width="12.42578125" style="212" customWidth="1"/>
    <col min="1030" max="1030" width="15.42578125" style="212" bestFit="1" customWidth="1"/>
    <col min="1031" max="1280" width="9.140625" style="212"/>
    <col min="1281" max="1281" width="3.7109375" style="212" customWidth="1"/>
    <col min="1282" max="1282" width="48.85546875" style="212" customWidth="1"/>
    <col min="1283" max="1283" width="4.5703125" style="212" customWidth="1"/>
    <col min="1284" max="1284" width="7.28515625" style="212" customWidth="1"/>
    <col min="1285" max="1285" width="12.42578125" style="212" customWidth="1"/>
    <col min="1286" max="1286" width="15.42578125" style="212" bestFit="1" customWidth="1"/>
    <col min="1287" max="1536" width="9.140625" style="212"/>
    <col min="1537" max="1537" width="3.7109375" style="212" customWidth="1"/>
    <col min="1538" max="1538" width="48.85546875" style="212" customWidth="1"/>
    <col min="1539" max="1539" width="4.5703125" style="212" customWidth="1"/>
    <col min="1540" max="1540" width="7.28515625" style="212" customWidth="1"/>
    <col min="1541" max="1541" width="12.42578125" style="212" customWidth="1"/>
    <col min="1542" max="1542" width="15.42578125" style="212" bestFit="1" customWidth="1"/>
    <col min="1543" max="1792" width="9.140625" style="212"/>
    <col min="1793" max="1793" width="3.7109375" style="212" customWidth="1"/>
    <col min="1794" max="1794" width="48.85546875" style="212" customWidth="1"/>
    <col min="1795" max="1795" width="4.5703125" style="212" customWidth="1"/>
    <col min="1796" max="1796" width="7.28515625" style="212" customWidth="1"/>
    <col min="1797" max="1797" width="12.42578125" style="212" customWidth="1"/>
    <col min="1798" max="1798" width="15.42578125" style="212" bestFit="1" customWidth="1"/>
    <col min="1799" max="2048" width="9.140625" style="212"/>
    <col min="2049" max="2049" width="3.7109375" style="212" customWidth="1"/>
    <col min="2050" max="2050" width="48.85546875" style="212" customWidth="1"/>
    <col min="2051" max="2051" width="4.5703125" style="212" customWidth="1"/>
    <col min="2052" max="2052" width="7.28515625" style="212" customWidth="1"/>
    <col min="2053" max="2053" width="12.42578125" style="212" customWidth="1"/>
    <col min="2054" max="2054" width="15.42578125" style="212" bestFit="1" customWidth="1"/>
    <col min="2055" max="2304" width="9.140625" style="212"/>
    <col min="2305" max="2305" width="3.7109375" style="212" customWidth="1"/>
    <col min="2306" max="2306" width="48.85546875" style="212" customWidth="1"/>
    <col min="2307" max="2307" width="4.5703125" style="212" customWidth="1"/>
    <col min="2308" max="2308" width="7.28515625" style="212" customWidth="1"/>
    <col min="2309" max="2309" width="12.42578125" style="212" customWidth="1"/>
    <col min="2310" max="2310" width="15.42578125" style="212" bestFit="1" customWidth="1"/>
    <col min="2311" max="2560" width="9.140625" style="212"/>
    <col min="2561" max="2561" width="3.7109375" style="212" customWidth="1"/>
    <col min="2562" max="2562" width="48.85546875" style="212" customWidth="1"/>
    <col min="2563" max="2563" width="4.5703125" style="212" customWidth="1"/>
    <col min="2564" max="2564" width="7.28515625" style="212" customWidth="1"/>
    <col min="2565" max="2565" width="12.42578125" style="212" customWidth="1"/>
    <col min="2566" max="2566" width="15.42578125" style="212" bestFit="1" customWidth="1"/>
    <col min="2567" max="2816" width="9.140625" style="212"/>
    <col min="2817" max="2817" width="3.7109375" style="212" customWidth="1"/>
    <col min="2818" max="2818" width="48.85546875" style="212" customWidth="1"/>
    <col min="2819" max="2819" width="4.5703125" style="212" customWidth="1"/>
    <col min="2820" max="2820" width="7.28515625" style="212" customWidth="1"/>
    <col min="2821" max="2821" width="12.42578125" style="212" customWidth="1"/>
    <col min="2822" max="2822" width="15.42578125" style="212" bestFit="1" customWidth="1"/>
    <col min="2823" max="3072" width="9.140625" style="212"/>
    <col min="3073" max="3073" width="3.7109375" style="212" customWidth="1"/>
    <col min="3074" max="3074" width="48.85546875" style="212" customWidth="1"/>
    <col min="3075" max="3075" width="4.5703125" style="212" customWidth="1"/>
    <col min="3076" max="3076" width="7.28515625" style="212" customWidth="1"/>
    <col min="3077" max="3077" width="12.42578125" style="212" customWidth="1"/>
    <col min="3078" max="3078" width="15.42578125" style="212" bestFit="1" customWidth="1"/>
    <col min="3079" max="3328" width="9.140625" style="212"/>
    <col min="3329" max="3329" width="3.7109375" style="212" customWidth="1"/>
    <col min="3330" max="3330" width="48.85546875" style="212" customWidth="1"/>
    <col min="3331" max="3331" width="4.5703125" style="212" customWidth="1"/>
    <col min="3332" max="3332" width="7.28515625" style="212" customWidth="1"/>
    <col min="3333" max="3333" width="12.42578125" style="212" customWidth="1"/>
    <col min="3334" max="3334" width="15.42578125" style="212" bestFit="1" customWidth="1"/>
    <col min="3335" max="3584" width="9.140625" style="212"/>
    <col min="3585" max="3585" width="3.7109375" style="212" customWidth="1"/>
    <col min="3586" max="3586" width="48.85546875" style="212" customWidth="1"/>
    <col min="3587" max="3587" width="4.5703125" style="212" customWidth="1"/>
    <col min="3588" max="3588" width="7.28515625" style="212" customWidth="1"/>
    <col min="3589" max="3589" width="12.42578125" style="212" customWidth="1"/>
    <col min="3590" max="3590" width="15.42578125" style="212" bestFit="1" customWidth="1"/>
    <col min="3591" max="3840" width="9.140625" style="212"/>
    <col min="3841" max="3841" width="3.7109375" style="212" customWidth="1"/>
    <col min="3842" max="3842" width="48.85546875" style="212" customWidth="1"/>
    <col min="3843" max="3843" width="4.5703125" style="212" customWidth="1"/>
    <col min="3844" max="3844" width="7.28515625" style="212" customWidth="1"/>
    <col min="3845" max="3845" width="12.42578125" style="212" customWidth="1"/>
    <col min="3846" max="3846" width="15.42578125" style="212" bestFit="1" customWidth="1"/>
    <col min="3847" max="4096" width="9.140625" style="212"/>
    <col min="4097" max="4097" width="3.7109375" style="212" customWidth="1"/>
    <col min="4098" max="4098" width="48.85546875" style="212" customWidth="1"/>
    <col min="4099" max="4099" width="4.5703125" style="212" customWidth="1"/>
    <col min="4100" max="4100" width="7.28515625" style="212" customWidth="1"/>
    <col min="4101" max="4101" width="12.42578125" style="212" customWidth="1"/>
    <col min="4102" max="4102" width="15.42578125" style="212" bestFit="1" customWidth="1"/>
    <col min="4103" max="4352" width="9.140625" style="212"/>
    <col min="4353" max="4353" width="3.7109375" style="212" customWidth="1"/>
    <col min="4354" max="4354" width="48.85546875" style="212" customWidth="1"/>
    <col min="4355" max="4355" width="4.5703125" style="212" customWidth="1"/>
    <col min="4356" max="4356" width="7.28515625" style="212" customWidth="1"/>
    <col min="4357" max="4357" width="12.42578125" style="212" customWidth="1"/>
    <col min="4358" max="4358" width="15.42578125" style="212" bestFit="1" customWidth="1"/>
    <col min="4359" max="4608" width="9.140625" style="212"/>
    <col min="4609" max="4609" width="3.7109375" style="212" customWidth="1"/>
    <col min="4610" max="4610" width="48.85546875" style="212" customWidth="1"/>
    <col min="4611" max="4611" width="4.5703125" style="212" customWidth="1"/>
    <col min="4612" max="4612" width="7.28515625" style="212" customWidth="1"/>
    <col min="4613" max="4613" width="12.42578125" style="212" customWidth="1"/>
    <col min="4614" max="4614" width="15.42578125" style="212" bestFit="1" customWidth="1"/>
    <col min="4615" max="4864" width="9.140625" style="212"/>
    <col min="4865" max="4865" width="3.7109375" style="212" customWidth="1"/>
    <col min="4866" max="4866" width="48.85546875" style="212" customWidth="1"/>
    <col min="4867" max="4867" width="4.5703125" style="212" customWidth="1"/>
    <col min="4868" max="4868" width="7.28515625" style="212" customWidth="1"/>
    <col min="4869" max="4869" width="12.42578125" style="212" customWidth="1"/>
    <col min="4870" max="4870" width="15.42578125" style="212" bestFit="1" customWidth="1"/>
    <col min="4871" max="5120" width="9.140625" style="212"/>
    <col min="5121" max="5121" width="3.7109375" style="212" customWidth="1"/>
    <col min="5122" max="5122" width="48.85546875" style="212" customWidth="1"/>
    <col min="5123" max="5123" width="4.5703125" style="212" customWidth="1"/>
    <col min="5124" max="5124" width="7.28515625" style="212" customWidth="1"/>
    <col min="5125" max="5125" width="12.42578125" style="212" customWidth="1"/>
    <col min="5126" max="5126" width="15.42578125" style="212" bestFit="1" customWidth="1"/>
    <col min="5127" max="5376" width="9.140625" style="212"/>
    <col min="5377" max="5377" width="3.7109375" style="212" customWidth="1"/>
    <col min="5378" max="5378" width="48.85546875" style="212" customWidth="1"/>
    <col min="5379" max="5379" width="4.5703125" style="212" customWidth="1"/>
    <col min="5380" max="5380" width="7.28515625" style="212" customWidth="1"/>
    <col min="5381" max="5381" width="12.42578125" style="212" customWidth="1"/>
    <col min="5382" max="5382" width="15.42578125" style="212" bestFit="1" customWidth="1"/>
    <col min="5383" max="5632" width="9.140625" style="212"/>
    <col min="5633" max="5633" width="3.7109375" style="212" customWidth="1"/>
    <col min="5634" max="5634" width="48.85546875" style="212" customWidth="1"/>
    <col min="5635" max="5635" width="4.5703125" style="212" customWidth="1"/>
    <col min="5636" max="5636" width="7.28515625" style="212" customWidth="1"/>
    <col min="5637" max="5637" width="12.42578125" style="212" customWidth="1"/>
    <col min="5638" max="5638" width="15.42578125" style="212" bestFit="1" customWidth="1"/>
    <col min="5639" max="5888" width="9.140625" style="212"/>
    <col min="5889" max="5889" width="3.7109375" style="212" customWidth="1"/>
    <col min="5890" max="5890" width="48.85546875" style="212" customWidth="1"/>
    <col min="5891" max="5891" width="4.5703125" style="212" customWidth="1"/>
    <col min="5892" max="5892" width="7.28515625" style="212" customWidth="1"/>
    <col min="5893" max="5893" width="12.42578125" style="212" customWidth="1"/>
    <col min="5894" max="5894" width="15.42578125" style="212" bestFit="1" customWidth="1"/>
    <col min="5895" max="6144" width="9.140625" style="212"/>
    <col min="6145" max="6145" width="3.7109375" style="212" customWidth="1"/>
    <col min="6146" max="6146" width="48.85546875" style="212" customWidth="1"/>
    <col min="6147" max="6147" width="4.5703125" style="212" customWidth="1"/>
    <col min="6148" max="6148" width="7.28515625" style="212" customWidth="1"/>
    <col min="6149" max="6149" width="12.42578125" style="212" customWidth="1"/>
    <col min="6150" max="6150" width="15.42578125" style="212" bestFit="1" customWidth="1"/>
    <col min="6151" max="6400" width="9.140625" style="212"/>
    <col min="6401" max="6401" width="3.7109375" style="212" customWidth="1"/>
    <col min="6402" max="6402" width="48.85546875" style="212" customWidth="1"/>
    <col min="6403" max="6403" width="4.5703125" style="212" customWidth="1"/>
    <col min="6404" max="6404" width="7.28515625" style="212" customWidth="1"/>
    <col min="6405" max="6405" width="12.42578125" style="212" customWidth="1"/>
    <col min="6406" max="6406" width="15.42578125" style="212" bestFit="1" customWidth="1"/>
    <col min="6407" max="6656" width="9.140625" style="212"/>
    <col min="6657" max="6657" width="3.7109375" style="212" customWidth="1"/>
    <col min="6658" max="6658" width="48.85546875" style="212" customWidth="1"/>
    <col min="6659" max="6659" width="4.5703125" style="212" customWidth="1"/>
    <col min="6660" max="6660" width="7.28515625" style="212" customWidth="1"/>
    <col min="6661" max="6661" width="12.42578125" style="212" customWidth="1"/>
    <col min="6662" max="6662" width="15.42578125" style="212" bestFit="1" customWidth="1"/>
    <col min="6663" max="6912" width="9.140625" style="212"/>
    <col min="6913" max="6913" width="3.7109375" style="212" customWidth="1"/>
    <col min="6914" max="6914" width="48.85546875" style="212" customWidth="1"/>
    <col min="6915" max="6915" width="4.5703125" style="212" customWidth="1"/>
    <col min="6916" max="6916" width="7.28515625" style="212" customWidth="1"/>
    <col min="6917" max="6917" width="12.42578125" style="212" customWidth="1"/>
    <col min="6918" max="6918" width="15.42578125" style="212" bestFit="1" customWidth="1"/>
    <col min="6919" max="7168" width="9.140625" style="212"/>
    <col min="7169" max="7169" width="3.7109375" style="212" customWidth="1"/>
    <col min="7170" max="7170" width="48.85546875" style="212" customWidth="1"/>
    <col min="7171" max="7171" width="4.5703125" style="212" customWidth="1"/>
    <col min="7172" max="7172" width="7.28515625" style="212" customWidth="1"/>
    <col min="7173" max="7173" width="12.42578125" style="212" customWidth="1"/>
    <col min="7174" max="7174" width="15.42578125" style="212" bestFit="1" customWidth="1"/>
    <col min="7175" max="7424" width="9.140625" style="212"/>
    <col min="7425" max="7425" width="3.7109375" style="212" customWidth="1"/>
    <col min="7426" max="7426" width="48.85546875" style="212" customWidth="1"/>
    <col min="7427" max="7427" width="4.5703125" style="212" customWidth="1"/>
    <col min="7428" max="7428" width="7.28515625" style="212" customWidth="1"/>
    <col min="7429" max="7429" width="12.42578125" style="212" customWidth="1"/>
    <col min="7430" max="7430" width="15.42578125" style="212" bestFit="1" customWidth="1"/>
    <col min="7431" max="7680" width="9.140625" style="212"/>
    <col min="7681" max="7681" width="3.7109375" style="212" customWidth="1"/>
    <col min="7682" max="7682" width="48.85546875" style="212" customWidth="1"/>
    <col min="7683" max="7683" width="4.5703125" style="212" customWidth="1"/>
    <col min="7684" max="7684" width="7.28515625" style="212" customWidth="1"/>
    <col min="7685" max="7685" width="12.42578125" style="212" customWidth="1"/>
    <col min="7686" max="7686" width="15.42578125" style="212" bestFit="1" customWidth="1"/>
    <col min="7687" max="7936" width="9.140625" style="212"/>
    <col min="7937" max="7937" width="3.7109375" style="212" customWidth="1"/>
    <col min="7938" max="7938" width="48.85546875" style="212" customWidth="1"/>
    <col min="7939" max="7939" width="4.5703125" style="212" customWidth="1"/>
    <col min="7940" max="7940" width="7.28515625" style="212" customWidth="1"/>
    <col min="7941" max="7941" width="12.42578125" style="212" customWidth="1"/>
    <col min="7942" max="7942" width="15.42578125" style="212" bestFit="1" customWidth="1"/>
    <col min="7943" max="8192" width="9.140625" style="212"/>
    <col min="8193" max="8193" width="3.7109375" style="212" customWidth="1"/>
    <col min="8194" max="8194" width="48.85546875" style="212" customWidth="1"/>
    <col min="8195" max="8195" width="4.5703125" style="212" customWidth="1"/>
    <col min="8196" max="8196" width="7.28515625" style="212" customWidth="1"/>
    <col min="8197" max="8197" width="12.42578125" style="212" customWidth="1"/>
    <col min="8198" max="8198" width="15.42578125" style="212" bestFit="1" customWidth="1"/>
    <col min="8199" max="8448" width="9.140625" style="212"/>
    <col min="8449" max="8449" width="3.7109375" style="212" customWidth="1"/>
    <col min="8450" max="8450" width="48.85546875" style="212" customWidth="1"/>
    <col min="8451" max="8451" width="4.5703125" style="212" customWidth="1"/>
    <col min="8452" max="8452" width="7.28515625" style="212" customWidth="1"/>
    <col min="8453" max="8453" width="12.42578125" style="212" customWidth="1"/>
    <col min="8454" max="8454" width="15.42578125" style="212" bestFit="1" customWidth="1"/>
    <col min="8455" max="8704" width="9.140625" style="212"/>
    <col min="8705" max="8705" width="3.7109375" style="212" customWidth="1"/>
    <col min="8706" max="8706" width="48.85546875" style="212" customWidth="1"/>
    <col min="8707" max="8707" width="4.5703125" style="212" customWidth="1"/>
    <col min="8708" max="8708" width="7.28515625" style="212" customWidth="1"/>
    <col min="8709" max="8709" width="12.42578125" style="212" customWidth="1"/>
    <col min="8710" max="8710" width="15.42578125" style="212" bestFit="1" customWidth="1"/>
    <col min="8711" max="8960" width="9.140625" style="212"/>
    <col min="8961" max="8961" width="3.7109375" style="212" customWidth="1"/>
    <col min="8962" max="8962" width="48.85546875" style="212" customWidth="1"/>
    <col min="8963" max="8963" width="4.5703125" style="212" customWidth="1"/>
    <col min="8964" max="8964" width="7.28515625" style="212" customWidth="1"/>
    <col min="8965" max="8965" width="12.42578125" style="212" customWidth="1"/>
    <col min="8966" max="8966" width="15.42578125" style="212" bestFit="1" customWidth="1"/>
    <col min="8967" max="9216" width="9.140625" style="212"/>
    <col min="9217" max="9217" width="3.7109375" style="212" customWidth="1"/>
    <col min="9218" max="9218" width="48.85546875" style="212" customWidth="1"/>
    <col min="9219" max="9219" width="4.5703125" style="212" customWidth="1"/>
    <col min="9220" max="9220" width="7.28515625" style="212" customWidth="1"/>
    <col min="9221" max="9221" width="12.42578125" style="212" customWidth="1"/>
    <col min="9222" max="9222" width="15.42578125" style="212" bestFit="1" customWidth="1"/>
    <col min="9223" max="9472" width="9.140625" style="212"/>
    <col min="9473" max="9473" width="3.7109375" style="212" customWidth="1"/>
    <col min="9474" max="9474" width="48.85546875" style="212" customWidth="1"/>
    <col min="9475" max="9475" width="4.5703125" style="212" customWidth="1"/>
    <col min="9476" max="9476" width="7.28515625" style="212" customWidth="1"/>
    <col min="9477" max="9477" width="12.42578125" style="212" customWidth="1"/>
    <col min="9478" max="9478" width="15.42578125" style="212" bestFit="1" customWidth="1"/>
    <col min="9479" max="9728" width="9.140625" style="212"/>
    <col min="9729" max="9729" width="3.7109375" style="212" customWidth="1"/>
    <col min="9730" max="9730" width="48.85546875" style="212" customWidth="1"/>
    <col min="9731" max="9731" width="4.5703125" style="212" customWidth="1"/>
    <col min="9732" max="9732" width="7.28515625" style="212" customWidth="1"/>
    <col min="9733" max="9733" width="12.42578125" style="212" customWidth="1"/>
    <col min="9734" max="9734" width="15.42578125" style="212" bestFit="1" customWidth="1"/>
    <col min="9735" max="9984" width="9.140625" style="212"/>
    <col min="9985" max="9985" width="3.7109375" style="212" customWidth="1"/>
    <col min="9986" max="9986" width="48.85546875" style="212" customWidth="1"/>
    <col min="9987" max="9987" width="4.5703125" style="212" customWidth="1"/>
    <col min="9988" max="9988" width="7.28515625" style="212" customWidth="1"/>
    <col min="9989" max="9989" width="12.42578125" style="212" customWidth="1"/>
    <col min="9990" max="9990" width="15.42578125" style="212" bestFit="1" customWidth="1"/>
    <col min="9991" max="10240" width="9.140625" style="212"/>
    <col min="10241" max="10241" width="3.7109375" style="212" customWidth="1"/>
    <col min="10242" max="10242" width="48.85546875" style="212" customWidth="1"/>
    <col min="10243" max="10243" width="4.5703125" style="212" customWidth="1"/>
    <col min="10244" max="10244" width="7.28515625" style="212" customWidth="1"/>
    <col min="10245" max="10245" width="12.42578125" style="212" customWidth="1"/>
    <col min="10246" max="10246" width="15.42578125" style="212" bestFit="1" customWidth="1"/>
    <col min="10247" max="10496" width="9.140625" style="212"/>
    <col min="10497" max="10497" width="3.7109375" style="212" customWidth="1"/>
    <col min="10498" max="10498" width="48.85546875" style="212" customWidth="1"/>
    <col min="10499" max="10499" width="4.5703125" style="212" customWidth="1"/>
    <col min="10500" max="10500" width="7.28515625" style="212" customWidth="1"/>
    <col min="10501" max="10501" width="12.42578125" style="212" customWidth="1"/>
    <col min="10502" max="10502" width="15.42578125" style="212" bestFit="1" customWidth="1"/>
    <col min="10503" max="10752" width="9.140625" style="212"/>
    <col min="10753" max="10753" width="3.7109375" style="212" customWidth="1"/>
    <col min="10754" max="10754" width="48.85546875" style="212" customWidth="1"/>
    <col min="10755" max="10755" width="4.5703125" style="212" customWidth="1"/>
    <col min="10756" max="10756" width="7.28515625" style="212" customWidth="1"/>
    <col min="10757" max="10757" width="12.42578125" style="212" customWidth="1"/>
    <col min="10758" max="10758" width="15.42578125" style="212" bestFit="1" customWidth="1"/>
    <col min="10759" max="11008" width="9.140625" style="212"/>
    <col min="11009" max="11009" width="3.7109375" style="212" customWidth="1"/>
    <col min="11010" max="11010" width="48.85546875" style="212" customWidth="1"/>
    <col min="11011" max="11011" width="4.5703125" style="212" customWidth="1"/>
    <col min="11012" max="11012" width="7.28515625" style="212" customWidth="1"/>
    <col min="11013" max="11013" width="12.42578125" style="212" customWidth="1"/>
    <col min="11014" max="11014" width="15.42578125" style="212" bestFit="1" customWidth="1"/>
    <col min="11015" max="11264" width="9.140625" style="212"/>
    <col min="11265" max="11265" width="3.7109375" style="212" customWidth="1"/>
    <col min="11266" max="11266" width="48.85546875" style="212" customWidth="1"/>
    <col min="11267" max="11267" width="4.5703125" style="212" customWidth="1"/>
    <col min="11268" max="11268" width="7.28515625" style="212" customWidth="1"/>
    <col min="11269" max="11269" width="12.42578125" style="212" customWidth="1"/>
    <col min="11270" max="11270" width="15.42578125" style="212" bestFit="1" customWidth="1"/>
    <col min="11271" max="11520" width="9.140625" style="212"/>
    <col min="11521" max="11521" width="3.7109375" style="212" customWidth="1"/>
    <col min="11522" max="11522" width="48.85546875" style="212" customWidth="1"/>
    <col min="11523" max="11523" width="4.5703125" style="212" customWidth="1"/>
    <col min="11524" max="11524" width="7.28515625" style="212" customWidth="1"/>
    <col min="11525" max="11525" width="12.42578125" style="212" customWidth="1"/>
    <col min="11526" max="11526" width="15.42578125" style="212" bestFit="1" customWidth="1"/>
    <col min="11527" max="11776" width="9.140625" style="212"/>
    <col min="11777" max="11777" width="3.7109375" style="212" customWidth="1"/>
    <col min="11778" max="11778" width="48.85546875" style="212" customWidth="1"/>
    <col min="11779" max="11779" width="4.5703125" style="212" customWidth="1"/>
    <col min="11780" max="11780" width="7.28515625" style="212" customWidth="1"/>
    <col min="11781" max="11781" width="12.42578125" style="212" customWidth="1"/>
    <col min="11782" max="11782" width="15.42578125" style="212" bestFit="1" customWidth="1"/>
    <col min="11783" max="12032" width="9.140625" style="212"/>
    <col min="12033" max="12033" width="3.7109375" style="212" customWidth="1"/>
    <col min="12034" max="12034" width="48.85546875" style="212" customWidth="1"/>
    <col min="12035" max="12035" width="4.5703125" style="212" customWidth="1"/>
    <col min="12036" max="12036" width="7.28515625" style="212" customWidth="1"/>
    <col min="12037" max="12037" width="12.42578125" style="212" customWidth="1"/>
    <col min="12038" max="12038" width="15.42578125" style="212" bestFit="1" customWidth="1"/>
    <col min="12039" max="12288" width="9.140625" style="212"/>
    <col min="12289" max="12289" width="3.7109375" style="212" customWidth="1"/>
    <col min="12290" max="12290" width="48.85546875" style="212" customWidth="1"/>
    <col min="12291" max="12291" width="4.5703125" style="212" customWidth="1"/>
    <col min="12292" max="12292" width="7.28515625" style="212" customWidth="1"/>
    <col min="12293" max="12293" width="12.42578125" style="212" customWidth="1"/>
    <col min="12294" max="12294" width="15.42578125" style="212" bestFit="1" customWidth="1"/>
    <col min="12295" max="12544" width="9.140625" style="212"/>
    <col min="12545" max="12545" width="3.7109375" style="212" customWidth="1"/>
    <col min="12546" max="12546" width="48.85546875" style="212" customWidth="1"/>
    <col min="12547" max="12547" width="4.5703125" style="212" customWidth="1"/>
    <col min="12548" max="12548" width="7.28515625" style="212" customWidth="1"/>
    <col min="12549" max="12549" width="12.42578125" style="212" customWidth="1"/>
    <col min="12550" max="12550" width="15.42578125" style="212" bestFit="1" customWidth="1"/>
    <col min="12551" max="12800" width="9.140625" style="212"/>
    <col min="12801" max="12801" width="3.7109375" style="212" customWidth="1"/>
    <col min="12802" max="12802" width="48.85546875" style="212" customWidth="1"/>
    <col min="12803" max="12803" width="4.5703125" style="212" customWidth="1"/>
    <col min="12804" max="12804" width="7.28515625" style="212" customWidth="1"/>
    <col min="12805" max="12805" width="12.42578125" style="212" customWidth="1"/>
    <col min="12806" max="12806" width="15.42578125" style="212" bestFit="1" customWidth="1"/>
    <col min="12807" max="13056" width="9.140625" style="212"/>
    <col min="13057" max="13057" width="3.7109375" style="212" customWidth="1"/>
    <col min="13058" max="13058" width="48.85546875" style="212" customWidth="1"/>
    <col min="13059" max="13059" width="4.5703125" style="212" customWidth="1"/>
    <col min="13060" max="13060" width="7.28515625" style="212" customWidth="1"/>
    <col min="13061" max="13061" width="12.42578125" style="212" customWidth="1"/>
    <col min="13062" max="13062" width="15.42578125" style="212" bestFit="1" customWidth="1"/>
    <col min="13063" max="13312" width="9.140625" style="212"/>
    <col min="13313" max="13313" width="3.7109375" style="212" customWidth="1"/>
    <col min="13314" max="13314" width="48.85546875" style="212" customWidth="1"/>
    <col min="13315" max="13315" width="4.5703125" style="212" customWidth="1"/>
    <col min="13316" max="13316" width="7.28515625" style="212" customWidth="1"/>
    <col min="13317" max="13317" width="12.42578125" style="212" customWidth="1"/>
    <col min="13318" max="13318" width="15.42578125" style="212" bestFit="1" customWidth="1"/>
    <col min="13319" max="13568" width="9.140625" style="212"/>
    <col min="13569" max="13569" width="3.7109375" style="212" customWidth="1"/>
    <col min="13570" max="13570" width="48.85546875" style="212" customWidth="1"/>
    <col min="13571" max="13571" width="4.5703125" style="212" customWidth="1"/>
    <col min="13572" max="13572" width="7.28515625" style="212" customWidth="1"/>
    <col min="13573" max="13573" width="12.42578125" style="212" customWidth="1"/>
    <col min="13574" max="13574" width="15.42578125" style="212" bestFit="1" customWidth="1"/>
    <col min="13575" max="13824" width="9.140625" style="212"/>
    <col min="13825" max="13825" width="3.7109375" style="212" customWidth="1"/>
    <col min="13826" max="13826" width="48.85546875" style="212" customWidth="1"/>
    <col min="13827" max="13827" width="4.5703125" style="212" customWidth="1"/>
    <col min="13828" max="13828" width="7.28515625" style="212" customWidth="1"/>
    <col min="13829" max="13829" width="12.42578125" style="212" customWidth="1"/>
    <col min="13830" max="13830" width="15.42578125" style="212" bestFit="1" customWidth="1"/>
    <col min="13831" max="14080" width="9.140625" style="212"/>
    <col min="14081" max="14081" width="3.7109375" style="212" customWidth="1"/>
    <col min="14082" max="14082" width="48.85546875" style="212" customWidth="1"/>
    <col min="14083" max="14083" width="4.5703125" style="212" customWidth="1"/>
    <col min="14084" max="14084" width="7.28515625" style="212" customWidth="1"/>
    <col min="14085" max="14085" width="12.42578125" style="212" customWidth="1"/>
    <col min="14086" max="14086" width="15.42578125" style="212" bestFit="1" customWidth="1"/>
    <col min="14087" max="14336" width="9.140625" style="212"/>
    <col min="14337" max="14337" width="3.7109375" style="212" customWidth="1"/>
    <col min="14338" max="14338" width="48.85546875" style="212" customWidth="1"/>
    <col min="14339" max="14339" width="4.5703125" style="212" customWidth="1"/>
    <col min="14340" max="14340" width="7.28515625" style="212" customWidth="1"/>
    <col min="14341" max="14341" width="12.42578125" style="212" customWidth="1"/>
    <col min="14342" max="14342" width="15.42578125" style="212" bestFit="1" customWidth="1"/>
    <col min="14343" max="14592" width="9.140625" style="212"/>
    <col min="14593" max="14593" width="3.7109375" style="212" customWidth="1"/>
    <col min="14594" max="14594" width="48.85546875" style="212" customWidth="1"/>
    <col min="14595" max="14595" width="4.5703125" style="212" customWidth="1"/>
    <col min="14596" max="14596" width="7.28515625" style="212" customWidth="1"/>
    <col min="14597" max="14597" width="12.42578125" style="212" customWidth="1"/>
    <col min="14598" max="14598" width="15.42578125" style="212" bestFit="1" customWidth="1"/>
    <col min="14599" max="14848" width="9.140625" style="212"/>
    <col min="14849" max="14849" width="3.7109375" style="212" customWidth="1"/>
    <col min="14850" max="14850" width="48.85546875" style="212" customWidth="1"/>
    <col min="14851" max="14851" width="4.5703125" style="212" customWidth="1"/>
    <col min="14852" max="14852" width="7.28515625" style="212" customWidth="1"/>
    <col min="14853" max="14853" width="12.42578125" style="212" customWidth="1"/>
    <col min="14854" max="14854" width="15.42578125" style="212" bestFit="1" customWidth="1"/>
    <col min="14855" max="15104" width="9.140625" style="212"/>
    <col min="15105" max="15105" width="3.7109375" style="212" customWidth="1"/>
    <col min="15106" max="15106" width="48.85546875" style="212" customWidth="1"/>
    <col min="15107" max="15107" width="4.5703125" style="212" customWidth="1"/>
    <col min="15108" max="15108" width="7.28515625" style="212" customWidth="1"/>
    <col min="15109" max="15109" width="12.42578125" style="212" customWidth="1"/>
    <col min="15110" max="15110" width="15.42578125" style="212" bestFit="1" customWidth="1"/>
    <col min="15111" max="15360" width="9.140625" style="212"/>
    <col min="15361" max="15361" width="3.7109375" style="212" customWidth="1"/>
    <col min="15362" max="15362" width="48.85546875" style="212" customWidth="1"/>
    <col min="15363" max="15363" width="4.5703125" style="212" customWidth="1"/>
    <col min="15364" max="15364" width="7.28515625" style="212" customWidth="1"/>
    <col min="15365" max="15365" width="12.42578125" style="212" customWidth="1"/>
    <col min="15366" max="15366" width="15.42578125" style="212" bestFit="1" customWidth="1"/>
    <col min="15367" max="15616" width="9.140625" style="212"/>
    <col min="15617" max="15617" width="3.7109375" style="212" customWidth="1"/>
    <col min="15618" max="15618" width="48.85546875" style="212" customWidth="1"/>
    <col min="15619" max="15619" width="4.5703125" style="212" customWidth="1"/>
    <col min="15620" max="15620" width="7.28515625" style="212" customWidth="1"/>
    <col min="15621" max="15621" width="12.42578125" style="212" customWidth="1"/>
    <col min="15622" max="15622" width="15.42578125" style="212" bestFit="1" customWidth="1"/>
    <col min="15623" max="15872" width="9.140625" style="212"/>
    <col min="15873" max="15873" width="3.7109375" style="212" customWidth="1"/>
    <col min="15874" max="15874" width="48.85546875" style="212" customWidth="1"/>
    <col min="15875" max="15875" width="4.5703125" style="212" customWidth="1"/>
    <col min="15876" max="15876" width="7.28515625" style="212" customWidth="1"/>
    <col min="15877" max="15877" width="12.42578125" style="212" customWidth="1"/>
    <col min="15878" max="15878" width="15.42578125" style="212" bestFit="1" customWidth="1"/>
    <col min="15879" max="16128" width="9.140625" style="212"/>
    <col min="16129" max="16129" width="3.7109375" style="212" customWidth="1"/>
    <col min="16130" max="16130" width="48.85546875" style="212" customWidth="1"/>
    <col min="16131" max="16131" width="4.5703125" style="212" customWidth="1"/>
    <col min="16132" max="16132" width="7.28515625" style="212" customWidth="1"/>
    <col min="16133" max="16133" width="12.42578125" style="212" customWidth="1"/>
    <col min="16134" max="16134" width="15.42578125" style="212" bestFit="1" customWidth="1"/>
    <col min="16135" max="16384" width="9.140625" style="212"/>
  </cols>
  <sheetData>
    <row r="1" spans="1:6" s="1337" customFormat="1" ht="42" customHeight="1">
      <c r="A1" s="1336"/>
      <c r="B1" s="1642"/>
      <c r="C1" s="1643"/>
      <c r="D1" s="1643"/>
      <c r="E1" s="1643"/>
      <c r="F1" s="1644"/>
    </row>
    <row r="2" spans="1:6" s="169" customFormat="1" ht="12" customHeight="1">
      <c r="A2" s="1338" t="s">
        <v>1328</v>
      </c>
      <c r="B2" s="1339"/>
      <c r="C2" s="1340" t="s">
        <v>1329</v>
      </c>
      <c r="D2" s="1341"/>
      <c r="E2" s="159" t="s">
        <v>1330</v>
      </c>
      <c r="F2" s="160" t="s">
        <v>2955</v>
      </c>
    </row>
    <row r="3" spans="1:6" s="169" customFormat="1" ht="12" customHeight="1">
      <c r="A3" s="1342" t="s">
        <v>1331</v>
      </c>
      <c r="B3" s="1343" t="s">
        <v>1332</v>
      </c>
      <c r="C3" s="1344" t="s">
        <v>1333</v>
      </c>
      <c r="D3" s="1345" t="s">
        <v>1334</v>
      </c>
      <c r="E3" s="1269" t="s">
        <v>2954</v>
      </c>
      <c r="F3" s="1270" t="s">
        <v>2956</v>
      </c>
    </row>
    <row r="4" spans="1:6" s="169" customFormat="1" ht="12" customHeight="1">
      <c r="A4" s="1346"/>
      <c r="B4" s="1347"/>
      <c r="C4" s="1348"/>
      <c r="D4" s="1349"/>
      <c r="E4" s="162"/>
      <c r="F4" s="163"/>
    </row>
    <row r="5" spans="1:6" s="169" customFormat="1" ht="14.25" customHeight="1">
      <c r="A5" s="1350"/>
      <c r="B5" s="1351" t="s">
        <v>1335</v>
      </c>
      <c r="C5" s="457"/>
      <c r="D5" s="1006"/>
      <c r="E5" s="165"/>
      <c r="F5" s="166"/>
    </row>
    <row r="6" spans="1:6" s="169" customFormat="1" ht="99.75">
      <c r="A6" s="1165"/>
      <c r="B6" s="1352" t="s">
        <v>1336</v>
      </c>
      <c r="C6" s="233"/>
      <c r="D6" s="998"/>
      <c r="E6" s="168"/>
      <c r="F6" s="166"/>
    </row>
    <row r="7" spans="1:6" ht="42.75">
      <c r="A7" s="1166"/>
      <c r="B7" s="1352" t="s">
        <v>1337</v>
      </c>
      <c r="C7" s="170"/>
      <c r="D7" s="999"/>
      <c r="E7" s="171"/>
      <c r="F7" s="172"/>
    </row>
    <row r="8" spans="1:6" ht="42.75">
      <c r="A8" s="1166"/>
      <c r="B8" s="1352" t="s">
        <v>1338</v>
      </c>
      <c r="C8" s="170"/>
      <c r="D8" s="999"/>
      <c r="E8" s="171"/>
      <c r="F8" s="172"/>
    </row>
    <row r="9" spans="1:6" ht="28.5">
      <c r="A9" s="1166"/>
      <c r="B9" s="1352" t="s">
        <v>1339</v>
      </c>
      <c r="C9" s="170"/>
      <c r="D9" s="999"/>
      <c r="E9" s="171"/>
      <c r="F9" s="172"/>
    </row>
    <row r="10" spans="1:6" ht="42.75">
      <c r="A10" s="1166"/>
      <c r="B10" s="1352" t="s">
        <v>2823</v>
      </c>
      <c r="C10" s="170"/>
      <c r="D10" s="999"/>
      <c r="E10" s="171"/>
      <c r="F10" s="172"/>
    </row>
    <row r="11" spans="1:6" ht="99.75">
      <c r="A11" s="1166"/>
      <c r="B11" s="1353" t="s">
        <v>2824</v>
      </c>
      <c r="C11" s="170"/>
      <c r="D11" s="999"/>
      <c r="E11" s="171"/>
      <c r="F11" s="172"/>
    </row>
    <row r="12" spans="1:6" ht="99.75">
      <c r="A12" s="1166"/>
      <c r="B12" s="1353" t="s">
        <v>1341</v>
      </c>
      <c r="C12" s="170"/>
      <c r="D12" s="999"/>
      <c r="E12" s="171"/>
      <c r="F12" s="172"/>
    </row>
    <row r="13" spans="1:6" ht="57">
      <c r="A13" s="1166"/>
      <c r="B13" s="1352" t="s">
        <v>1342</v>
      </c>
      <c r="C13" s="170"/>
      <c r="D13" s="999"/>
      <c r="E13" s="171"/>
      <c r="F13" s="172"/>
    </row>
    <row r="14" spans="1:6" ht="68.25" customHeight="1">
      <c r="A14" s="1166"/>
      <c r="B14" s="1354" t="s">
        <v>2805</v>
      </c>
      <c r="C14" s="170"/>
      <c r="D14" s="999"/>
      <c r="E14" s="171"/>
      <c r="F14" s="172"/>
    </row>
    <row r="15" spans="1:6" ht="42.75">
      <c r="A15" s="1166"/>
      <c r="B15" s="1352" t="s">
        <v>2822</v>
      </c>
      <c r="C15" s="170"/>
      <c r="D15" s="999"/>
      <c r="E15" s="171"/>
      <c r="F15" s="172"/>
    </row>
    <row r="16" spans="1:6" s="169" customFormat="1" ht="12" customHeight="1">
      <c r="A16" s="1167"/>
      <c r="B16" s="175"/>
      <c r="C16" s="176"/>
      <c r="D16" s="1000"/>
      <c r="E16" s="171"/>
      <c r="F16" s="172"/>
    </row>
    <row r="17" spans="1:6" ht="15.75">
      <c r="A17" s="1355" t="s">
        <v>1343</v>
      </c>
      <c r="B17" s="1356" t="s">
        <v>1344</v>
      </c>
      <c r="C17" s="1357"/>
      <c r="D17" s="1358"/>
      <c r="E17" s="1359"/>
      <c r="F17" s="1360"/>
    </row>
    <row r="18" spans="1:6" ht="12.75" customHeight="1">
      <c r="A18" s="1168"/>
      <c r="B18" s="178"/>
      <c r="C18" s="179"/>
      <c r="D18" s="1001"/>
      <c r="E18" s="171"/>
      <c r="F18" s="172"/>
    </row>
    <row r="19" spans="1:6" ht="25.5">
      <c r="A19" s="1167" t="s">
        <v>19</v>
      </c>
      <c r="B19" s="175" t="s">
        <v>1345</v>
      </c>
      <c r="C19" s="179"/>
      <c r="D19" s="1001"/>
      <c r="E19" s="171"/>
      <c r="F19" s="172"/>
    </row>
    <row r="20" spans="1:6">
      <c r="A20" s="1168"/>
      <c r="B20" s="180"/>
      <c r="C20" s="179" t="s">
        <v>1346</v>
      </c>
      <c r="D20" s="1001">
        <v>1</v>
      </c>
      <c r="E20" s="171"/>
      <c r="F20" s="172">
        <f>D20*E20</f>
        <v>0</v>
      </c>
    </row>
    <row r="21" spans="1:6">
      <c r="A21" s="1167"/>
      <c r="B21" s="175"/>
      <c r="C21" s="176"/>
      <c r="D21" s="1000"/>
      <c r="E21" s="171"/>
      <c r="F21" s="172"/>
    </row>
    <row r="22" spans="1:6" ht="102">
      <c r="A22" s="1167" t="s">
        <v>32</v>
      </c>
      <c r="B22" s="175" t="s">
        <v>1347</v>
      </c>
      <c r="C22" s="176"/>
      <c r="D22" s="1000"/>
      <c r="E22" s="171"/>
      <c r="F22" s="172"/>
    </row>
    <row r="23" spans="1:6">
      <c r="A23" s="1167"/>
      <c r="B23" s="175"/>
      <c r="C23" s="176"/>
      <c r="D23" s="1000"/>
      <c r="E23" s="171"/>
      <c r="F23" s="172"/>
    </row>
    <row r="24" spans="1:6">
      <c r="A24" s="1168"/>
      <c r="B24" s="178" t="s">
        <v>1348</v>
      </c>
      <c r="C24" s="179"/>
      <c r="D24" s="1001"/>
      <c r="E24" s="171"/>
      <c r="F24" s="172"/>
    </row>
    <row r="25" spans="1:6" ht="14.25">
      <c r="A25" s="1168"/>
      <c r="B25" s="180" t="s">
        <v>1349</v>
      </c>
      <c r="C25" s="179" t="s">
        <v>1350</v>
      </c>
      <c r="D25" s="1001" t="s">
        <v>1351</v>
      </c>
      <c r="E25" s="171"/>
      <c r="F25" s="172">
        <f>D25*E25</f>
        <v>0</v>
      </c>
    </row>
    <row r="26" spans="1:6" ht="14.25">
      <c r="A26" s="1168"/>
      <c r="B26" s="180" t="s">
        <v>1352</v>
      </c>
      <c r="C26" s="179" t="s">
        <v>1350</v>
      </c>
      <c r="D26" s="1001" t="s">
        <v>1353</v>
      </c>
      <c r="E26" s="171"/>
      <c r="F26" s="172">
        <f>D26*E26</f>
        <v>0</v>
      </c>
    </row>
    <row r="27" spans="1:6">
      <c r="A27" s="1168"/>
      <c r="B27" s="180"/>
      <c r="C27" s="179"/>
      <c r="D27" s="1002"/>
      <c r="E27" s="171"/>
      <c r="F27" s="172"/>
    </row>
    <row r="28" spans="1:6" ht="25.5">
      <c r="A28" s="1168"/>
      <c r="B28" s="181" t="s">
        <v>1354</v>
      </c>
      <c r="C28" s="182"/>
      <c r="D28" s="1003"/>
      <c r="E28" s="183"/>
      <c r="F28" s="184"/>
    </row>
    <row r="29" spans="1:6">
      <c r="A29" s="1168"/>
      <c r="B29" s="181"/>
      <c r="C29" s="182"/>
      <c r="D29" s="1003"/>
      <c r="E29" s="183"/>
      <c r="F29" s="184"/>
    </row>
    <row r="30" spans="1:6" ht="12.75" customHeight="1">
      <c r="A30" s="1167" t="s">
        <v>53</v>
      </c>
      <c r="B30" s="185" t="s">
        <v>1355</v>
      </c>
      <c r="C30" s="176"/>
      <c r="D30" s="1000"/>
      <c r="E30" s="171"/>
      <c r="F30" s="172"/>
    </row>
    <row r="31" spans="1:6" ht="13.5" customHeight="1">
      <c r="A31" s="1167"/>
      <c r="B31" s="175"/>
      <c r="C31" s="176" t="s">
        <v>1356</v>
      </c>
      <c r="D31" s="1000">
        <v>174</v>
      </c>
      <c r="E31" s="171"/>
      <c r="F31" s="172">
        <f>D31*E31</f>
        <v>0</v>
      </c>
    </row>
    <row r="32" spans="1:6">
      <c r="A32" s="1168"/>
      <c r="B32" s="186"/>
      <c r="C32" s="187"/>
      <c r="D32" s="1003"/>
      <c r="E32" s="183"/>
      <c r="F32" s="184"/>
    </row>
    <row r="33" spans="1:6" ht="76.5">
      <c r="A33" s="1167" t="s">
        <v>219</v>
      </c>
      <c r="B33" s="185" t="s">
        <v>1357</v>
      </c>
      <c r="C33" s="176"/>
      <c r="D33" s="1000"/>
      <c r="E33" s="171"/>
      <c r="F33" s="172"/>
    </row>
    <row r="34" spans="1:6" ht="14.25">
      <c r="A34" s="1167"/>
      <c r="B34" s="175"/>
      <c r="C34" s="176" t="s">
        <v>1358</v>
      </c>
      <c r="D34" s="1000">
        <v>52.5</v>
      </c>
      <c r="E34" s="171"/>
      <c r="F34" s="172">
        <f>D34*E34</f>
        <v>0</v>
      </c>
    </row>
    <row r="35" spans="1:6">
      <c r="A35" s="1168"/>
      <c r="B35" s="186"/>
      <c r="C35" s="187"/>
      <c r="D35" s="1003"/>
      <c r="E35" s="183"/>
      <c r="F35" s="184"/>
    </row>
    <row r="36" spans="1:6" ht="25.5">
      <c r="A36" s="1167" t="s">
        <v>224</v>
      </c>
      <c r="B36" s="185" t="s">
        <v>1359</v>
      </c>
      <c r="C36" s="176"/>
      <c r="D36" s="1000"/>
      <c r="E36" s="171"/>
      <c r="F36" s="172"/>
    </row>
    <row r="37" spans="1:6" ht="14.25">
      <c r="A37" s="1167"/>
      <c r="B37" s="175"/>
      <c r="C37" s="176" t="s">
        <v>1358</v>
      </c>
      <c r="D37" s="1000">
        <v>2.2000000000000002</v>
      </c>
      <c r="E37" s="171"/>
      <c r="F37" s="172">
        <f>D37*E37</f>
        <v>0</v>
      </c>
    </row>
    <row r="38" spans="1:6">
      <c r="A38" s="1167"/>
      <c r="B38" s="175"/>
      <c r="C38" s="176"/>
      <c r="D38" s="1000"/>
      <c r="E38" s="171"/>
      <c r="F38" s="172"/>
    </row>
    <row r="39" spans="1:6" ht="25.5">
      <c r="A39" s="1167" t="s">
        <v>226</v>
      </c>
      <c r="B39" s="175" t="s">
        <v>1360</v>
      </c>
      <c r="C39" s="176"/>
      <c r="D39" s="1000"/>
      <c r="E39" s="171"/>
      <c r="F39" s="172"/>
    </row>
    <row r="40" spans="1:6">
      <c r="A40" s="1167"/>
      <c r="B40" s="175"/>
      <c r="C40" s="176" t="s">
        <v>1236</v>
      </c>
      <c r="D40" s="1000">
        <v>280</v>
      </c>
      <c r="E40" s="171"/>
      <c r="F40" s="172">
        <f>D40*E40</f>
        <v>0</v>
      </c>
    </row>
    <row r="41" spans="1:6">
      <c r="A41" s="1167"/>
      <c r="B41" s="175"/>
      <c r="C41" s="176"/>
      <c r="D41" s="1000"/>
      <c r="E41" s="171"/>
      <c r="F41" s="172"/>
    </row>
    <row r="42" spans="1:6" ht="178.5">
      <c r="A42" s="1167" t="s">
        <v>229</v>
      </c>
      <c r="B42" s="185" t="s">
        <v>2667</v>
      </c>
      <c r="C42" s="188" t="s">
        <v>1346</v>
      </c>
      <c r="D42" s="188">
        <v>1</v>
      </c>
      <c r="E42" s="171"/>
      <c r="F42" s="172">
        <f>D42*E42</f>
        <v>0</v>
      </c>
    </row>
    <row r="43" spans="1:6">
      <c r="A43" s="1167"/>
      <c r="B43" s="175"/>
      <c r="C43" s="212"/>
      <c r="D43" s="1006"/>
      <c r="E43" s="212"/>
      <c r="F43" s="212"/>
    </row>
    <row r="44" spans="1:6">
      <c r="A44" s="1168"/>
      <c r="B44" s="186"/>
      <c r="C44" s="187"/>
      <c r="D44" s="1003"/>
      <c r="E44" s="183"/>
      <c r="F44" s="184"/>
    </row>
    <row r="45" spans="1:6" ht="51">
      <c r="A45" s="1167" t="s">
        <v>1361</v>
      </c>
      <c r="B45" s="185" t="s">
        <v>1362</v>
      </c>
      <c r="C45" s="176"/>
      <c r="D45" s="1000"/>
      <c r="E45" s="171"/>
      <c r="F45" s="172"/>
    </row>
    <row r="46" spans="1:6" ht="14.25">
      <c r="A46" s="1167"/>
      <c r="B46" s="175"/>
      <c r="C46" s="176" t="s">
        <v>1358</v>
      </c>
      <c r="D46" s="1000" t="s">
        <v>1363</v>
      </c>
      <c r="E46" s="171"/>
      <c r="F46" s="172">
        <f>D46*E46</f>
        <v>0</v>
      </c>
    </row>
    <row r="47" spans="1:6">
      <c r="A47" s="1168"/>
      <c r="B47" s="186"/>
      <c r="C47" s="187"/>
      <c r="D47" s="1003"/>
      <c r="E47" s="183"/>
      <c r="F47" s="184"/>
    </row>
    <row r="48" spans="1:6" ht="51">
      <c r="A48" s="1167" t="s">
        <v>1364</v>
      </c>
      <c r="B48" s="185" t="s">
        <v>1365</v>
      </c>
      <c r="C48" s="176"/>
      <c r="D48" s="1000"/>
      <c r="E48" s="171"/>
      <c r="F48" s="172"/>
    </row>
    <row r="49" spans="1:6" ht="14.25">
      <c r="A49" s="1167"/>
      <c r="B49" s="175"/>
      <c r="C49" s="176" t="s">
        <v>1358</v>
      </c>
      <c r="D49" s="1000">
        <v>52.5</v>
      </c>
      <c r="E49" s="171"/>
      <c r="F49" s="172">
        <f>D49*E49</f>
        <v>0</v>
      </c>
    </row>
    <row r="50" spans="1:6">
      <c r="A50" s="1167"/>
      <c r="B50" s="175"/>
      <c r="C50" s="176"/>
      <c r="D50" s="1000"/>
      <c r="E50" s="171"/>
      <c r="F50" s="172"/>
    </row>
    <row r="51" spans="1:6" ht="51">
      <c r="A51" s="1167" t="s">
        <v>1366</v>
      </c>
      <c r="B51" s="185" t="s">
        <v>1367</v>
      </c>
      <c r="C51" s="176"/>
      <c r="D51" s="1000"/>
      <c r="E51" s="171"/>
      <c r="F51" s="172"/>
    </row>
    <row r="52" spans="1:6">
      <c r="A52" s="1167"/>
      <c r="B52" s="190"/>
      <c r="C52" s="176" t="s">
        <v>223</v>
      </c>
      <c r="D52" s="1000">
        <v>11</v>
      </c>
      <c r="E52" s="171"/>
      <c r="F52" s="172">
        <f>D52*E52</f>
        <v>0</v>
      </c>
    </row>
    <row r="53" spans="1:6">
      <c r="A53" s="1167"/>
      <c r="B53" s="175"/>
      <c r="C53" s="176"/>
      <c r="D53" s="1000"/>
      <c r="E53" s="171"/>
      <c r="F53" s="172"/>
    </row>
    <row r="54" spans="1:6" ht="114.75">
      <c r="A54" s="1167" t="s">
        <v>1368</v>
      </c>
      <c r="B54" s="175" t="s">
        <v>1369</v>
      </c>
      <c r="C54" s="176"/>
      <c r="D54" s="1000"/>
      <c r="E54" s="171"/>
      <c r="F54" s="172"/>
    </row>
    <row r="55" spans="1:6">
      <c r="A55" s="1167"/>
      <c r="B55" s="191" t="s">
        <v>1370</v>
      </c>
      <c r="C55" s="176" t="s">
        <v>1346</v>
      </c>
      <c r="D55" s="1000">
        <v>1</v>
      </c>
      <c r="E55" s="171"/>
      <c r="F55" s="172">
        <f>D55*E55</f>
        <v>0</v>
      </c>
    </row>
    <row r="56" spans="1:6">
      <c r="A56" s="1167"/>
      <c r="B56" s="175"/>
      <c r="C56" s="176"/>
      <c r="D56" s="1000"/>
      <c r="E56" s="171"/>
      <c r="F56" s="172"/>
    </row>
    <row r="57" spans="1:6" ht="51">
      <c r="A57" s="1167" t="s">
        <v>1371</v>
      </c>
      <c r="B57" s="175" t="s">
        <v>1372</v>
      </c>
      <c r="C57" s="189" t="s">
        <v>223</v>
      </c>
      <c r="D57" s="188">
        <v>7</v>
      </c>
      <c r="E57" s="171"/>
      <c r="F57" s="172">
        <f>D57*E57</f>
        <v>0</v>
      </c>
    </row>
    <row r="58" spans="1:6">
      <c r="A58" s="1167"/>
      <c r="B58" s="190"/>
      <c r="C58" s="176"/>
      <c r="D58" s="1000"/>
      <c r="E58" s="171"/>
      <c r="F58" s="172"/>
    </row>
    <row r="59" spans="1:6" ht="25.5">
      <c r="A59" s="1167" t="s">
        <v>1373</v>
      </c>
      <c r="B59" s="185" t="s">
        <v>1374</v>
      </c>
      <c r="C59" s="176"/>
      <c r="D59" s="1000"/>
      <c r="E59" s="171"/>
      <c r="F59" s="172"/>
    </row>
    <row r="60" spans="1:6" ht="14.25">
      <c r="A60" s="1167"/>
      <c r="B60" s="175"/>
      <c r="C60" s="176" t="s">
        <v>1356</v>
      </c>
      <c r="D60" s="1000">
        <v>273</v>
      </c>
      <c r="E60" s="171"/>
      <c r="F60" s="172">
        <f>D60*E60</f>
        <v>0</v>
      </c>
    </row>
    <row r="61" spans="1:6">
      <c r="A61" s="1167"/>
      <c r="B61" s="175"/>
      <c r="C61" s="176"/>
      <c r="D61" s="1000"/>
      <c r="E61" s="171"/>
      <c r="F61" s="172"/>
    </row>
    <row r="62" spans="1:6" ht="12.75" customHeight="1">
      <c r="A62" s="1167"/>
      <c r="B62" s="175"/>
      <c r="C62" s="176"/>
      <c r="D62" s="1000"/>
      <c r="E62" s="171"/>
      <c r="F62" s="172"/>
    </row>
    <row r="63" spans="1:6" ht="15.75">
      <c r="A63" s="1355" t="s">
        <v>1343</v>
      </c>
      <c r="B63" s="1356" t="s">
        <v>1376</v>
      </c>
      <c r="C63" s="1357"/>
      <c r="D63" s="1358"/>
      <c r="E63" s="1359"/>
      <c r="F63" s="1361">
        <f>SUM(F19:F61)</f>
        <v>0</v>
      </c>
    </row>
    <row r="64" spans="1:6" ht="15.75">
      <c r="A64" s="1355" t="s">
        <v>1377</v>
      </c>
      <c r="B64" s="1356" t="s">
        <v>1378</v>
      </c>
      <c r="C64" s="1357"/>
      <c r="D64" s="1358"/>
      <c r="E64" s="1359"/>
      <c r="F64" s="1361"/>
    </row>
    <row r="65" spans="1:6" ht="15.75">
      <c r="A65" s="1166"/>
      <c r="B65" s="192"/>
      <c r="C65" s="170"/>
      <c r="D65" s="999"/>
      <c r="E65" s="171"/>
      <c r="F65" s="172"/>
    </row>
    <row r="66" spans="1:6" ht="99" customHeight="1">
      <c r="A66" s="1169">
        <v>1</v>
      </c>
      <c r="B66" s="185" t="s">
        <v>2827</v>
      </c>
      <c r="C66" s="176"/>
      <c r="D66" s="1000"/>
      <c r="E66" s="171"/>
      <c r="F66" s="172"/>
    </row>
    <row r="67" spans="1:6">
      <c r="A67" s="1167"/>
      <c r="B67" s="193" t="s">
        <v>1379</v>
      </c>
      <c r="C67" s="176" t="s">
        <v>1236</v>
      </c>
      <c r="D67" s="1000">
        <v>8</v>
      </c>
      <c r="E67" s="171"/>
      <c r="F67" s="172">
        <f>D67*E67</f>
        <v>0</v>
      </c>
    </row>
    <row r="68" spans="1:6">
      <c r="A68" s="1167"/>
      <c r="B68" s="193"/>
      <c r="C68" s="176"/>
      <c r="D68" s="1000"/>
      <c r="E68" s="171"/>
      <c r="F68" s="172"/>
    </row>
    <row r="69" spans="1:6" ht="80.25" customHeight="1">
      <c r="A69" s="1167" t="s">
        <v>1380</v>
      </c>
      <c r="B69" s="185" t="s">
        <v>2828</v>
      </c>
      <c r="C69" s="176"/>
      <c r="D69" s="1000"/>
      <c r="E69" s="171"/>
      <c r="F69" s="172"/>
    </row>
    <row r="70" spans="1:6">
      <c r="A70" s="1167"/>
      <c r="B70" s="193" t="s">
        <v>1379</v>
      </c>
      <c r="C70" s="176" t="s">
        <v>1236</v>
      </c>
      <c r="D70" s="1000">
        <v>102</v>
      </c>
      <c r="E70" s="171"/>
      <c r="F70" s="172">
        <f>D70*E70</f>
        <v>0</v>
      </c>
    </row>
    <row r="71" spans="1:6">
      <c r="A71" s="1167"/>
      <c r="B71" s="193" t="s">
        <v>1381</v>
      </c>
      <c r="C71" s="176" t="s">
        <v>1236</v>
      </c>
      <c r="D71" s="1000">
        <v>220</v>
      </c>
      <c r="E71" s="171"/>
      <c r="F71" s="172">
        <f>D71*E71</f>
        <v>0</v>
      </c>
    </row>
    <row r="72" spans="1:6">
      <c r="A72" s="1167"/>
      <c r="B72" s="193"/>
      <c r="C72" s="176"/>
      <c r="D72" s="1000"/>
      <c r="E72" s="171"/>
      <c r="F72" s="172"/>
    </row>
    <row r="73" spans="1:6" s="197" customFormat="1" ht="63.75">
      <c r="A73" s="1169">
        <v>3</v>
      </c>
      <c r="B73" s="194" t="s">
        <v>1382</v>
      </c>
      <c r="C73" s="195"/>
      <c r="D73" s="1004"/>
      <c r="E73" s="196"/>
      <c r="F73" s="172"/>
    </row>
    <row r="74" spans="1:6" s="197" customFormat="1">
      <c r="A74" s="1170"/>
      <c r="B74" s="167"/>
      <c r="C74" s="195"/>
      <c r="D74" s="1004"/>
      <c r="E74" s="196"/>
      <c r="F74" s="172"/>
    </row>
    <row r="75" spans="1:6" s="198" customFormat="1">
      <c r="A75" s="1170"/>
      <c r="B75" s="167" t="s">
        <v>1383</v>
      </c>
      <c r="C75" s="195"/>
      <c r="D75" s="1004"/>
      <c r="E75" s="196"/>
      <c r="F75" s="172"/>
    </row>
    <row r="76" spans="1:6" s="198" customFormat="1">
      <c r="A76" s="1170"/>
      <c r="B76" s="167" t="s">
        <v>1384</v>
      </c>
      <c r="C76" s="195" t="s">
        <v>223</v>
      </c>
      <c r="D76" s="1004">
        <v>4</v>
      </c>
      <c r="E76" s="196"/>
      <c r="F76" s="172"/>
    </row>
    <row r="77" spans="1:6" s="197" customFormat="1">
      <c r="A77" s="1170"/>
      <c r="B77" s="167"/>
      <c r="C77" s="195"/>
      <c r="D77" s="1004"/>
      <c r="E77" s="196"/>
      <c r="F77" s="172"/>
    </row>
    <row r="78" spans="1:6" s="198" customFormat="1">
      <c r="A78" s="1170"/>
      <c r="B78" s="167" t="s">
        <v>1385</v>
      </c>
      <c r="C78" s="195"/>
      <c r="D78" s="1004"/>
      <c r="E78" s="196"/>
      <c r="F78" s="172"/>
    </row>
    <row r="79" spans="1:6" s="198" customFormat="1">
      <c r="A79" s="1170"/>
      <c r="B79" s="167" t="s">
        <v>1386</v>
      </c>
      <c r="C79" s="195" t="s">
        <v>223</v>
      </c>
      <c r="D79" s="1004">
        <v>8</v>
      </c>
      <c r="E79" s="196"/>
      <c r="F79" s="172"/>
    </row>
    <row r="80" spans="1:6" s="198" customFormat="1">
      <c r="A80" s="1170"/>
      <c r="B80" s="167"/>
      <c r="C80" s="195"/>
      <c r="D80" s="1004"/>
      <c r="E80" s="196"/>
      <c r="F80" s="172"/>
    </row>
    <row r="81" spans="1:6" s="198" customFormat="1">
      <c r="A81" s="1170"/>
      <c r="B81" s="167" t="s">
        <v>1387</v>
      </c>
      <c r="C81" s="195"/>
      <c r="D81" s="1004"/>
      <c r="E81" s="196"/>
      <c r="F81" s="172"/>
    </row>
    <row r="82" spans="1:6" s="198" customFormat="1">
      <c r="A82" s="1170"/>
      <c r="B82" s="167" t="s">
        <v>1386</v>
      </c>
      <c r="C82" s="195" t="s">
        <v>223</v>
      </c>
      <c r="D82" s="1004">
        <v>2</v>
      </c>
      <c r="E82" s="196"/>
      <c r="F82" s="172"/>
    </row>
    <row r="83" spans="1:6" s="198" customFormat="1">
      <c r="A83" s="1170"/>
      <c r="B83" s="167"/>
      <c r="C83" s="195"/>
      <c r="D83" s="1004"/>
      <c r="E83" s="196"/>
      <c r="F83" s="172"/>
    </row>
    <row r="84" spans="1:6" s="198" customFormat="1">
      <c r="A84" s="1170"/>
      <c r="B84" s="167" t="s">
        <v>1388</v>
      </c>
      <c r="C84" s="195"/>
      <c r="D84" s="1004"/>
      <c r="E84" s="196"/>
      <c r="F84" s="172"/>
    </row>
    <row r="85" spans="1:6" s="198" customFormat="1">
      <c r="A85" s="1170"/>
      <c r="B85" s="167" t="s">
        <v>1386</v>
      </c>
      <c r="C85" s="195" t="s">
        <v>223</v>
      </c>
      <c r="D85" s="1004">
        <v>2</v>
      </c>
      <c r="E85" s="196"/>
      <c r="F85" s="172"/>
    </row>
    <row r="86" spans="1:6" s="198" customFormat="1">
      <c r="A86" s="1170"/>
      <c r="B86" s="167"/>
      <c r="C86" s="195"/>
      <c r="D86" s="1004"/>
      <c r="E86" s="196"/>
      <c r="F86" s="172"/>
    </row>
    <row r="87" spans="1:6" s="198" customFormat="1">
      <c r="A87" s="1170"/>
      <c r="B87" s="167" t="s">
        <v>1389</v>
      </c>
      <c r="C87" s="195"/>
      <c r="D87" s="1004"/>
      <c r="E87" s="196"/>
      <c r="F87" s="172"/>
    </row>
    <row r="88" spans="1:6" s="198" customFormat="1">
      <c r="A88" s="1170"/>
      <c r="B88" s="167" t="s">
        <v>1386</v>
      </c>
      <c r="C88" s="195" t="s">
        <v>223</v>
      </c>
      <c r="D88" s="1004">
        <v>1</v>
      </c>
      <c r="E88" s="196"/>
      <c r="F88" s="172"/>
    </row>
    <row r="89" spans="1:6" s="198" customFormat="1">
      <c r="A89" s="1170"/>
      <c r="B89" s="167"/>
      <c r="C89" s="195"/>
      <c r="D89" s="1004"/>
      <c r="E89" s="196"/>
      <c r="F89" s="199"/>
    </row>
    <row r="90" spans="1:6" s="198" customFormat="1">
      <c r="A90" s="1170"/>
      <c r="B90" s="200" t="s">
        <v>1390</v>
      </c>
      <c r="C90" s="195" t="s">
        <v>223</v>
      </c>
      <c r="D90" s="1004">
        <v>2</v>
      </c>
      <c r="E90" s="196"/>
      <c r="F90" s="172"/>
    </row>
    <row r="91" spans="1:6" s="198" customFormat="1">
      <c r="A91" s="1170"/>
      <c r="B91" s="167"/>
      <c r="C91" s="195"/>
      <c r="D91" s="1004"/>
      <c r="E91" s="196"/>
      <c r="F91" s="199"/>
    </row>
    <row r="92" spans="1:6" s="198" customFormat="1">
      <c r="A92" s="1170"/>
      <c r="B92" s="167" t="s">
        <v>1391</v>
      </c>
      <c r="C92" s="195"/>
      <c r="D92" s="1004"/>
      <c r="E92" s="196"/>
      <c r="F92" s="172"/>
    </row>
    <row r="93" spans="1:6" s="198" customFormat="1">
      <c r="A93" s="1170"/>
      <c r="B93" s="167" t="s">
        <v>1392</v>
      </c>
      <c r="C93" s="195" t="s">
        <v>223</v>
      </c>
      <c r="D93" s="1004">
        <v>3</v>
      </c>
      <c r="E93" s="196"/>
      <c r="F93" s="172"/>
    </row>
    <row r="94" spans="1:6" s="198" customFormat="1">
      <c r="A94" s="1170"/>
      <c r="B94" s="167"/>
      <c r="C94" s="195"/>
      <c r="D94" s="1004"/>
      <c r="E94" s="196"/>
      <c r="F94" s="172"/>
    </row>
    <row r="95" spans="1:6" s="204" customFormat="1">
      <c r="A95" s="1171"/>
      <c r="B95" s="201" t="s">
        <v>1393</v>
      </c>
      <c r="C95" s="202" t="s">
        <v>1346</v>
      </c>
      <c r="D95" s="226">
        <v>1</v>
      </c>
      <c r="E95" s="203"/>
      <c r="F95" s="199">
        <f>E95*D95</f>
        <v>0</v>
      </c>
    </row>
    <row r="96" spans="1:6" s="197" customFormat="1">
      <c r="A96" s="1172"/>
      <c r="B96" s="205"/>
      <c r="C96" s="206"/>
      <c r="D96" s="1005"/>
      <c r="E96" s="207"/>
      <c r="F96" s="208"/>
    </row>
    <row r="97" spans="1:6" s="204" customFormat="1" ht="38.25">
      <c r="A97" s="1173">
        <v>4</v>
      </c>
      <c r="B97" s="210" t="s">
        <v>1394</v>
      </c>
      <c r="C97" s="202"/>
      <c r="D97" s="226"/>
      <c r="E97" s="203"/>
      <c r="F97" s="211"/>
    </row>
    <row r="98" spans="1:6" s="204" customFormat="1">
      <c r="A98" s="1171"/>
      <c r="B98" s="212" t="s">
        <v>1395</v>
      </c>
      <c r="C98" s="202" t="s">
        <v>1396</v>
      </c>
      <c r="D98" s="1006">
        <v>6</v>
      </c>
      <c r="E98" s="203"/>
      <c r="F98" s="172">
        <f>D98*E98</f>
        <v>0</v>
      </c>
    </row>
    <row r="99" spans="1:6" s="197" customFormat="1">
      <c r="A99" s="1172"/>
      <c r="B99" s="205"/>
      <c r="C99" s="206"/>
      <c r="D99" s="1005"/>
      <c r="E99" s="207"/>
      <c r="F99" s="208"/>
    </row>
    <row r="100" spans="1:6" s="204" customFormat="1" ht="38.25">
      <c r="A100" s="1173">
        <v>5</v>
      </c>
      <c r="B100" s="210" t="s">
        <v>1397</v>
      </c>
      <c r="C100" s="202"/>
      <c r="D100" s="226"/>
      <c r="E100" s="203"/>
      <c r="F100" s="211"/>
    </row>
    <row r="101" spans="1:6" s="204" customFormat="1">
      <c r="A101" s="1171"/>
      <c r="B101" s="212"/>
      <c r="C101" s="202" t="s">
        <v>223</v>
      </c>
      <c r="D101" s="1006">
        <v>1</v>
      </c>
      <c r="E101" s="203"/>
      <c r="F101" s="172">
        <f>D101*E101</f>
        <v>0</v>
      </c>
    </row>
    <row r="102" spans="1:6" s="204" customFormat="1">
      <c r="A102" s="1171"/>
      <c r="B102" s="212"/>
      <c r="C102" s="202"/>
      <c r="D102" s="226"/>
      <c r="E102" s="203"/>
      <c r="F102" s="211"/>
    </row>
    <row r="103" spans="1:6" s="198" customFormat="1" ht="51">
      <c r="A103" s="1173">
        <v>6</v>
      </c>
      <c r="B103" s="213" t="s">
        <v>2829</v>
      </c>
      <c r="C103" s="213"/>
      <c r="D103" s="1004"/>
      <c r="E103" s="203"/>
      <c r="F103" s="211"/>
    </row>
    <row r="104" spans="1:6" s="198" customFormat="1">
      <c r="A104" s="1173"/>
      <c r="B104" s="197"/>
      <c r="C104" s="195" t="s">
        <v>223</v>
      </c>
      <c r="D104" s="1004">
        <v>1</v>
      </c>
      <c r="E104" s="203"/>
      <c r="F104" s="172">
        <f>D104*E104</f>
        <v>0</v>
      </c>
    </row>
    <row r="105" spans="1:6" s="198" customFormat="1">
      <c r="A105" s="1173"/>
      <c r="B105" s="197"/>
      <c r="C105" s="195"/>
      <c r="D105" s="1004"/>
      <c r="E105" s="203"/>
      <c r="F105" s="211"/>
    </row>
    <row r="106" spans="1:6" s="198" customFormat="1" ht="51">
      <c r="A106" s="1173">
        <v>7</v>
      </c>
      <c r="B106" s="213" t="s">
        <v>2830</v>
      </c>
      <c r="C106" s="195" t="s">
        <v>223</v>
      </c>
      <c r="D106" s="1004">
        <v>1</v>
      </c>
      <c r="E106" s="203"/>
      <c r="F106" s="172">
        <f>D106*E106</f>
        <v>0</v>
      </c>
    </row>
    <row r="107" spans="1:6">
      <c r="A107" s="1167"/>
      <c r="B107" s="193"/>
      <c r="C107" s="176"/>
      <c r="D107" s="1000"/>
      <c r="E107" s="171"/>
      <c r="F107" s="172"/>
    </row>
    <row r="108" spans="1:6" s="197" customFormat="1" ht="76.5">
      <c r="A108" s="1169">
        <v>8</v>
      </c>
      <c r="B108" s="194" t="s">
        <v>1398</v>
      </c>
      <c r="C108" s="195"/>
      <c r="D108" s="1004"/>
      <c r="E108" s="196"/>
      <c r="F108" s="172"/>
    </row>
    <row r="109" spans="1:6" s="197" customFormat="1">
      <c r="A109" s="1170"/>
      <c r="B109" s="167"/>
      <c r="C109" s="195"/>
      <c r="D109" s="1004"/>
      <c r="E109" s="196"/>
      <c r="F109" s="172"/>
    </row>
    <row r="110" spans="1:6" s="198" customFormat="1">
      <c r="A110" s="1170"/>
      <c r="B110" s="167" t="s">
        <v>1383</v>
      </c>
      <c r="C110" s="195"/>
      <c r="D110" s="1004"/>
      <c r="E110" s="196"/>
      <c r="F110" s="172"/>
    </row>
    <row r="111" spans="1:6" s="198" customFormat="1">
      <c r="A111" s="1170"/>
      <c r="B111" s="167" t="s">
        <v>1399</v>
      </c>
      <c r="C111" s="195" t="s">
        <v>223</v>
      </c>
      <c r="D111" s="1004">
        <v>1</v>
      </c>
      <c r="E111" s="196"/>
      <c r="F111" s="172"/>
    </row>
    <row r="112" spans="1:6" s="197" customFormat="1">
      <c r="A112" s="1170"/>
      <c r="B112" s="167"/>
      <c r="C112" s="195"/>
      <c r="D112" s="1004"/>
      <c r="E112" s="196"/>
      <c r="F112" s="172"/>
    </row>
    <row r="113" spans="1:6" s="198" customFormat="1">
      <c r="A113" s="1170"/>
      <c r="B113" s="167" t="s">
        <v>1385</v>
      </c>
      <c r="C113" s="195"/>
      <c r="D113" s="1004"/>
      <c r="E113" s="196"/>
      <c r="F113" s="172"/>
    </row>
    <row r="114" spans="1:6" s="198" customFormat="1">
      <c r="A114" s="1170"/>
      <c r="B114" s="167" t="s">
        <v>1400</v>
      </c>
      <c r="C114" s="195" t="s">
        <v>223</v>
      </c>
      <c r="D114" s="1004">
        <v>1</v>
      </c>
      <c r="E114" s="196"/>
      <c r="F114" s="172"/>
    </row>
    <row r="115" spans="1:6" s="198" customFormat="1">
      <c r="A115" s="1170"/>
      <c r="B115" s="167" t="s">
        <v>1401</v>
      </c>
      <c r="C115" s="195" t="s">
        <v>223</v>
      </c>
      <c r="D115" s="1004">
        <v>1</v>
      </c>
      <c r="E115" s="196"/>
      <c r="F115" s="172"/>
    </row>
    <row r="116" spans="1:6" s="198" customFormat="1">
      <c r="A116" s="1170"/>
      <c r="B116" s="167"/>
      <c r="C116" s="195"/>
      <c r="D116" s="1004"/>
      <c r="E116" s="196"/>
      <c r="F116" s="172"/>
    </row>
    <row r="117" spans="1:6" s="198" customFormat="1">
      <c r="A117" s="1170"/>
      <c r="B117" s="167" t="s">
        <v>1388</v>
      </c>
      <c r="C117" s="195"/>
      <c r="D117" s="1004"/>
      <c r="E117" s="196"/>
      <c r="F117" s="172"/>
    </row>
    <row r="118" spans="1:6" s="198" customFormat="1">
      <c r="A118" s="1170"/>
      <c r="B118" s="167" t="s">
        <v>1400</v>
      </c>
      <c r="C118" s="195" t="s">
        <v>223</v>
      </c>
      <c r="D118" s="1004">
        <v>2</v>
      </c>
      <c r="E118" s="196"/>
      <c r="F118" s="172"/>
    </row>
    <row r="119" spans="1:6" s="198" customFormat="1">
      <c r="A119" s="1170"/>
      <c r="B119" s="167"/>
      <c r="C119" s="195"/>
      <c r="D119" s="1004"/>
      <c r="E119" s="196"/>
      <c r="F119" s="172"/>
    </row>
    <row r="120" spans="1:6" s="198" customFormat="1">
      <c r="A120" s="1170"/>
      <c r="B120" s="167" t="s">
        <v>1389</v>
      </c>
      <c r="C120" s="195"/>
      <c r="D120" s="1004"/>
      <c r="E120" s="196"/>
      <c r="F120" s="172"/>
    </row>
    <row r="121" spans="1:6" s="198" customFormat="1">
      <c r="A121" s="1170"/>
      <c r="B121" s="167" t="s">
        <v>1401</v>
      </c>
      <c r="C121" s="195" t="s">
        <v>223</v>
      </c>
      <c r="D121" s="1004">
        <v>1</v>
      </c>
      <c r="E121" s="196"/>
      <c r="F121" s="172"/>
    </row>
    <row r="122" spans="1:6" s="198" customFormat="1">
      <c r="A122" s="1170"/>
      <c r="B122" s="167"/>
      <c r="C122" s="195"/>
      <c r="D122" s="1004"/>
      <c r="E122" s="196"/>
      <c r="F122" s="172"/>
    </row>
    <row r="123" spans="1:6" s="204" customFormat="1">
      <c r="A123" s="1171"/>
      <c r="B123" s="201" t="s">
        <v>1393</v>
      </c>
      <c r="C123" s="202" t="s">
        <v>1346</v>
      </c>
      <c r="D123" s="226">
        <v>1</v>
      </c>
      <c r="E123" s="203"/>
      <c r="F123" s="199">
        <f>E123*D123</f>
        <v>0</v>
      </c>
    </row>
    <row r="124" spans="1:6">
      <c r="A124" s="1167"/>
      <c r="B124" s="185"/>
      <c r="C124" s="176"/>
      <c r="D124" s="1000"/>
      <c r="E124" s="171"/>
      <c r="F124" s="172"/>
    </row>
    <row r="125" spans="1:6" ht="25.5">
      <c r="A125" s="1167" t="s">
        <v>1364</v>
      </c>
      <c r="B125" s="185" t="s">
        <v>1402</v>
      </c>
      <c r="C125" s="176"/>
      <c r="D125" s="1000"/>
      <c r="E125" s="171"/>
      <c r="F125" s="172"/>
    </row>
    <row r="126" spans="1:6">
      <c r="A126" s="1167"/>
      <c r="B126" s="193"/>
      <c r="C126" s="176" t="s">
        <v>1346</v>
      </c>
      <c r="D126" s="226">
        <v>1</v>
      </c>
      <c r="E126" s="171"/>
      <c r="F126" s="172">
        <f>D126*E126</f>
        <v>0</v>
      </c>
    </row>
    <row r="127" spans="1:6">
      <c r="A127" s="1167"/>
      <c r="B127" s="175"/>
      <c r="C127" s="176"/>
      <c r="D127" s="1000"/>
      <c r="E127" s="171"/>
      <c r="F127" s="172"/>
    </row>
    <row r="128" spans="1:6" ht="15.75">
      <c r="A128" s="1355" t="s">
        <v>1377</v>
      </c>
      <c r="B128" s="1356" t="s">
        <v>1403</v>
      </c>
      <c r="C128" s="1357"/>
      <c r="D128" s="1358"/>
      <c r="E128" s="1359"/>
      <c r="F128" s="1361">
        <f>SUM(F66:F127)</f>
        <v>0</v>
      </c>
    </row>
    <row r="129" spans="1:8" ht="15.75">
      <c r="A129" s="1355" t="s">
        <v>1404</v>
      </c>
      <c r="B129" s="1356" t="s">
        <v>1405</v>
      </c>
      <c r="C129" s="1357"/>
      <c r="D129" s="1358"/>
      <c r="E129" s="1359"/>
      <c r="F129" s="1361"/>
    </row>
    <row r="130" spans="1:8" ht="15.75">
      <c r="A130" s="1166"/>
      <c r="B130" s="192"/>
      <c r="C130" s="170"/>
      <c r="D130" s="999"/>
      <c r="E130" s="171"/>
      <c r="F130" s="172"/>
    </row>
    <row r="131" spans="1:8" s="204" customFormat="1" ht="105" customHeight="1">
      <c r="A131" s="1173" t="s">
        <v>19</v>
      </c>
      <c r="B131" s="210" t="s">
        <v>1406</v>
      </c>
      <c r="C131" s="202"/>
      <c r="D131" s="226"/>
      <c r="E131" s="203"/>
      <c r="F131" s="211"/>
      <c r="G131" s="214"/>
    </row>
    <row r="132" spans="1:8" s="204" customFormat="1">
      <c r="A132" s="1171"/>
      <c r="B132" s="212" t="s">
        <v>1407</v>
      </c>
      <c r="C132" s="202" t="s">
        <v>556</v>
      </c>
      <c r="D132" s="226">
        <v>120</v>
      </c>
      <c r="E132" s="196"/>
      <c r="F132" s="196">
        <f t="shared" ref="F132:F139" si="0">E132*D132</f>
        <v>0</v>
      </c>
      <c r="H132" s="215"/>
    </row>
    <row r="133" spans="1:8" s="204" customFormat="1">
      <c r="A133" s="1171"/>
      <c r="B133" s="212" t="s">
        <v>1408</v>
      </c>
      <c r="C133" s="202" t="s">
        <v>556</v>
      </c>
      <c r="D133" s="226">
        <v>254</v>
      </c>
      <c r="E133" s="196"/>
      <c r="F133" s="196">
        <f t="shared" si="0"/>
        <v>0</v>
      </c>
    </row>
    <row r="134" spans="1:8" s="204" customFormat="1">
      <c r="A134" s="1171"/>
      <c r="B134" s="212" t="s">
        <v>1409</v>
      </c>
      <c r="C134" s="202" t="s">
        <v>556</v>
      </c>
      <c r="D134" s="226">
        <v>58</v>
      </c>
      <c r="E134" s="196"/>
      <c r="F134" s="196">
        <f t="shared" si="0"/>
        <v>0</v>
      </c>
    </row>
    <row r="135" spans="1:8" s="204" customFormat="1">
      <c r="A135" s="1171"/>
      <c r="B135" s="212" t="s">
        <v>1410</v>
      </c>
      <c r="C135" s="202" t="s">
        <v>556</v>
      </c>
      <c r="D135" s="226">
        <v>37</v>
      </c>
      <c r="E135" s="196"/>
      <c r="F135" s="196">
        <f t="shared" si="0"/>
        <v>0</v>
      </c>
    </row>
    <row r="136" spans="1:8" s="204" customFormat="1">
      <c r="A136" s="1171"/>
      <c r="B136" s="212" t="s">
        <v>1411</v>
      </c>
      <c r="C136" s="202" t="s">
        <v>556</v>
      </c>
      <c r="D136" s="226">
        <v>28</v>
      </c>
      <c r="E136" s="196"/>
      <c r="F136" s="196">
        <f t="shared" si="0"/>
        <v>0</v>
      </c>
    </row>
    <row r="137" spans="1:8" s="204" customFormat="1">
      <c r="A137" s="1171"/>
      <c r="B137" s="212" t="s">
        <v>1412</v>
      </c>
      <c r="C137" s="202" t="s">
        <v>556</v>
      </c>
      <c r="D137" s="226">
        <v>52</v>
      </c>
      <c r="E137" s="196"/>
      <c r="F137" s="196">
        <f t="shared" si="0"/>
        <v>0</v>
      </c>
    </row>
    <row r="138" spans="1:8" s="204" customFormat="1">
      <c r="A138" s="1171"/>
      <c r="B138" s="212" t="s">
        <v>1413</v>
      </c>
      <c r="C138" s="202" t="s">
        <v>556</v>
      </c>
      <c r="D138" s="226">
        <v>62</v>
      </c>
      <c r="E138" s="196"/>
      <c r="F138" s="196">
        <f t="shared" si="0"/>
        <v>0</v>
      </c>
    </row>
    <row r="139" spans="1:8" s="204" customFormat="1">
      <c r="A139" s="1171"/>
      <c r="B139" s="212" t="s">
        <v>1414</v>
      </c>
      <c r="C139" s="202" t="s">
        <v>556</v>
      </c>
      <c r="D139" s="226">
        <v>38</v>
      </c>
      <c r="E139" s="196"/>
      <c r="F139" s="196">
        <f t="shared" si="0"/>
        <v>0</v>
      </c>
    </row>
    <row r="140" spans="1:8" s="204" customFormat="1">
      <c r="A140" s="1171"/>
      <c r="B140" s="212"/>
      <c r="C140" s="202"/>
      <c r="D140" s="226"/>
      <c r="E140" s="196"/>
      <c r="F140" s="196"/>
    </row>
    <row r="141" spans="1:8" s="204" customFormat="1" ht="63.75">
      <c r="A141" s="1173" t="s">
        <v>32</v>
      </c>
      <c r="B141" s="210" t="s">
        <v>2831</v>
      </c>
      <c r="C141" s="202"/>
      <c r="D141" s="226"/>
      <c r="E141" s="203"/>
      <c r="F141" s="211"/>
    </row>
    <row r="142" spans="1:8" s="204" customFormat="1">
      <c r="A142" s="1171"/>
      <c r="B142" s="212" t="s">
        <v>1415</v>
      </c>
      <c r="C142" s="202" t="s">
        <v>556</v>
      </c>
      <c r="D142" s="226">
        <f>D132</f>
        <v>120</v>
      </c>
      <c r="E142" s="203"/>
      <c r="F142" s="203">
        <f>D142*E142</f>
        <v>0</v>
      </c>
    </row>
    <row r="143" spans="1:8" s="204" customFormat="1">
      <c r="A143" s="1171"/>
      <c r="B143" s="212" t="s">
        <v>1416</v>
      </c>
      <c r="C143" s="202" t="s">
        <v>556</v>
      </c>
      <c r="D143" s="226">
        <f>D134</f>
        <v>58</v>
      </c>
      <c r="E143" s="203"/>
      <c r="F143" s="203">
        <f>D143*E143</f>
        <v>0</v>
      </c>
    </row>
    <row r="144" spans="1:8" s="204" customFormat="1">
      <c r="A144" s="1171"/>
      <c r="B144" s="212" t="s">
        <v>1417</v>
      </c>
      <c r="C144" s="202" t="s">
        <v>556</v>
      </c>
      <c r="D144" s="226">
        <f>D136</f>
        <v>28</v>
      </c>
      <c r="E144" s="196"/>
      <c r="F144" s="196">
        <f>E144*D144</f>
        <v>0</v>
      </c>
    </row>
    <row r="145" spans="1:6" s="204" customFormat="1">
      <c r="A145" s="1171"/>
      <c r="B145" s="212" t="s">
        <v>1418</v>
      </c>
      <c r="C145" s="202" t="s">
        <v>556</v>
      </c>
      <c r="D145" s="226">
        <f>D138</f>
        <v>62</v>
      </c>
      <c r="E145" s="196"/>
      <c r="F145" s="196">
        <f>E145*D145</f>
        <v>0</v>
      </c>
    </row>
    <row r="146" spans="1:6" s="198" customFormat="1">
      <c r="A146" s="1170"/>
      <c r="B146" s="167"/>
      <c r="C146" s="195"/>
      <c r="D146" s="998"/>
      <c r="E146" s="203"/>
      <c r="F146" s="211"/>
    </row>
    <row r="147" spans="1:6" s="204" customFormat="1" ht="51">
      <c r="A147" s="1173" t="s">
        <v>53</v>
      </c>
      <c r="B147" s="194" t="s">
        <v>1419</v>
      </c>
      <c r="C147" s="202"/>
      <c r="D147" s="226"/>
      <c r="E147" s="203"/>
      <c r="F147" s="211"/>
    </row>
    <row r="148" spans="1:6" s="204" customFormat="1">
      <c r="A148" s="1171"/>
      <c r="B148" s="212" t="s">
        <v>1420</v>
      </c>
      <c r="C148" s="202" t="s">
        <v>556</v>
      </c>
      <c r="D148" s="226">
        <f>D133</f>
        <v>254</v>
      </c>
      <c r="E148" s="196"/>
      <c r="F148" s="196">
        <f>E148*D148</f>
        <v>0</v>
      </c>
    </row>
    <row r="149" spans="1:6" s="204" customFormat="1">
      <c r="A149" s="1171"/>
      <c r="B149" s="212" t="s">
        <v>1416</v>
      </c>
      <c r="C149" s="202" t="s">
        <v>556</v>
      </c>
      <c r="D149" s="226">
        <f>D135</f>
        <v>37</v>
      </c>
      <c r="E149" s="203"/>
      <c r="F149" s="203">
        <f>D149*E149</f>
        <v>0</v>
      </c>
    </row>
    <row r="150" spans="1:6" s="204" customFormat="1">
      <c r="A150" s="1171"/>
      <c r="B150" s="212" t="s">
        <v>1417</v>
      </c>
      <c r="C150" s="202" t="s">
        <v>556</v>
      </c>
      <c r="D150" s="226">
        <f>D137</f>
        <v>52</v>
      </c>
      <c r="E150" s="196"/>
      <c r="F150" s="196">
        <f>E150*D150</f>
        <v>0</v>
      </c>
    </row>
    <row r="151" spans="1:6" s="204" customFormat="1">
      <c r="A151" s="1171"/>
      <c r="B151" s="212" t="s">
        <v>1418</v>
      </c>
      <c r="C151" s="202" t="s">
        <v>556</v>
      </c>
      <c r="D151" s="226">
        <f>D139</f>
        <v>38</v>
      </c>
      <c r="E151" s="196"/>
      <c r="F151" s="196">
        <f>E151*D151</f>
        <v>0</v>
      </c>
    </row>
    <row r="152" spans="1:6" s="204" customFormat="1">
      <c r="A152" s="1171"/>
      <c r="B152" s="212"/>
      <c r="C152" s="202"/>
      <c r="D152" s="226"/>
      <c r="E152" s="203"/>
      <c r="F152" s="203"/>
    </row>
    <row r="153" spans="1:6" s="198" customFormat="1" ht="25.5">
      <c r="A153" s="1173" t="s">
        <v>219</v>
      </c>
      <c r="B153" s="213" t="s">
        <v>1421</v>
      </c>
      <c r="C153" s="213"/>
      <c r="D153" s="1004"/>
      <c r="E153" s="203"/>
      <c r="F153" s="211"/>
    </row>
    <row r="154" spans="1:6" s="198" customFormat="1">
      <c r="A154" s="1174"/>
      <c r="B154" s="213"/>
      <c r="C154" s="213"/>
      <c r="D154" s="1004"/>
      <c r="E154" s="203"/>
      <c r="F154" s="211"/>
    </row>
    <row r="155" spans="1:6" s="198" customFormat="1">
      <c r="A155" s="1173"/>
      <c r="B155" s="197" t="s">
        <v>1422</v>
      </c>
      <c r="C155" s="195" t="s">
        <v>223</v>
      </c>
      <c r="D155" s="1004">
        <v>3</v>
      </c>
      <c r="E155" s="203"/>
      <c r="F155" s="211">
        <f>D155*E155</f>
        <v>0</v>
      </c>
    </row>
    <row r="156" spans="1:6" s="198" customFormat="1">
      <c r="A156" s="1174"/>
      <c r="B156" s="197" t="s">
        <v>1423</v>
      </c>
      <c r="C156" s="195" t="s">
        <v>223</v>
      </c>
      <c r="D156" s="1004">
        <v>5</v>
      </c>
      <c r="E156" s="203"/>
      <c r="F156" s="211">
        <f>D156*E156</f>
        <v>0</v>
      </c>
    </row>
    <row r="157" spans="1:6" s="197" customFormat="1" ht="12.75" customHeight="1">
      <c r="A157" s="1174"/>
      <c r="B157" s="194"/>
      <c r="C157" s="195"/>
      <c r="D157" s="1004"/>
      <c r="E157" s="203"/>
      <c r="F157" s="211"/>
    </row>
    <row r="158" spans="1:6" ht="38.25">
      <c r="A158" s="1173" t="s">
        <v>224</v>
      </c>
      <c r="B158" s="216" t="s">
        <v>1424</v>
      </c>
      <c r="C158" s="202"/>
      <c r="D158" s="226"/>
      <c r="E158" s="203"/>
      <c r="F158" s="203"/>
    </row>
    <row r="159" spans="1:6" s="217" customFormat="1">
      <c r="A159" s="1171"/>
      <c r="B159" s="216" t="s">
        <v>1425</v>
      </c>
      <c r="C159" s="202" t="s">
        <v>556</v>
      </c>
      <c r="D159" s="1007">
        <v>30</v>
      </c>
      <c r="E159" s="203"/>
      <c r="F159" s="203">
        <f>D159*E159</f>
        <v>0</v>
      </c>
    </row>
    <row r="160" spans="1:6" s="217" customFormat="1">
      <c r="A160" s="1171"/>
      <c r="B160" s="216"/>
      <c r="C160" s="202"/>
      <c r="D160" s="1007"/>
      <c r="E160" s="203"/>
      <c r="F160" s="203"/>
    </row>
    <row r="161" spans="1:6" s="198" customFormat="1" ht="38.25">
      <c r="A161" s="1173" t="s">
        <v>226</v>
      </c>
      <c r="B161" s="213" t="s">
        <v>1426</v>
      </c>
      <c r="C161" s="213"/>
      <c r="D161" s="1004"/>
      <c r="E161" s="203"/>
      <c r="F161" s="211"/>
    </row>
    <row r="162" spans="1:6" s="198" customFormat="1">
      <c r="A162" s="1173"/>
      <c r="B162" s="197" t="s">
        <v>1427</v>
      </c>
      <c r="C162" s="195" t="s">
        <v>223</v>
      </c>
      <c r="D162" s="1004">
        <v>4</v>
      </c>
      <c r="E162" s="203"/>
      <c r="F162" s="211">
        <f>D162*E162</f>
        <v>0</v>
      </c>
    </row>
    <row r="163" spans="1:6" s="198" customFormat="1">
      <c r="A163" s="1173"/>
      <c r="B163" s="197" t="s">
        <v>1428</v>
      </c>
      <c r="C163" s="195" t="s">
        <v>223</v>
      </c>
      <c r="D163" s="1004">
        <v>7</v>
      </c>
      <c r="E163" s="203"/>
      <c r="F163" s="211">
        <f>D163*E163</f>
        <v>0</v>
      </c>
    </row>
    <row r="164" spans="1:6" s="198" customFormat="1">
      <c r="A164" s="1173"/>
      <c r="B164" s="197" t="s">
        <v>1429</v>
      </c>
      <c r="C164" s="195" t="s">
        <v>223</v>
      </c>
      <c r="D164" s="1004">
        <v>8</v>
      </c>
      <c r="E164" s="203"/>
      <c r="F164" s="211">
        <f>D164*E164</f>
        <v>0</v>
      </c>
    </row>
    <row r="165" spans="1:6" s="198" customFormat="1">
      <c r="A165" s="1173"/>
      <c r="B165" s="197" t="s">
        <v>1430</v>
      </c>
      <c r="C165" s="195" t="s">
        <v>223</v>
      </c>
      <c r="D165" s="1004">
        <v>15</v>
      </c>
      <c r="E165" s="203"/>
      <c r="F165" s="211">
        <f>D165*E165</f>
        <v>0</v>
      </c>
    </row>
    <row r="166" spans="1:6" ht="15.75">
      <c r="A166" s="1166"/>
      <c r="B166" s="192"/>
      <c r="C166" s="170"/>
      <c r="D166" s="999"/>
      <c r="E166" s="171"/>
      <c r="F166" s="172"/>
    </row>
    <row r="167" spans="1:6" ht="80.25" customHeight="1">
      <c r="A167" s="1167" t="s">
        <v>1431</v>
      </c>
      <c r="B167" s="185" t="s">
        <v>2828</v>
      </c>
      <c r="C167" s="176"/>
      <c r="D167" s="1000"/>
      <c r="E167" s="171"/>
      <c r="F167" s="172"/>
    </row>
    <row r="168" spans="1:6">
      <c r="A168" s="1167"/>
      <c r="B168" s="193" t="s">
        <v>1432</v>
      </c>
      <c r="C168" s="176" t="s">
        <v>1236</v>
      </c>
      <c r="D168" s="1000">
        <v>20</v>
      </c>
      <c r="E168" s="171"/>
      <c r="F168" s="172">
        <f>D168*E168</f>
        <v>0</v>
      </c>
    </row>
    <row r="169" spans="1:6">
      <c r="A169" s="1167"/>
      <c r="B169" s="193"/>
      <c r="C169" s="176"/>
      <c r="D169" s="1000"/>
      <c r="E169" s="171"/>
      <c r="F169" s="172"/>
    </row>
    <row r="170" spans="1:6" ht="51">
      <c r="A170" s="1167" t="s">
        <v>1361</v>
      </c>
      <c r="B170" s="185" t="s">
        <v>1433</v>
      </c>
      <c r="C170" s="176"/>
      <c r="D170" s="1000"/>
      <c r="E170" s="171"/>
      <c r="F170" s="172"/>
    </row>
    <row r="171" spans="1:6">
      <c r="A171" s="1167"/>
      <c r="B171" s="193" t="s">
        <v>1428</v>
      </c>
      <c r="C171" s="176" t="s">
        <v>1236</v>
      </c>
      <c r="D171" s="1000">
        <v>18</v>
      </c>
      <c r="E171" s="171"/>
      <c r="F171" s="172">
        <f>D171*E171</f>
        <v>0</v>
      </c>
    </row>
    <row r="172" spans="1:6">
      <c r="A172" s="1167"/>
      <c r="B172" s="193" t="s">
        <v>1434</v>
      </c>
      <c r="C172" s="176" t="s">
        <v>1236</v>
      </c>
      <c r="D172" s="1000">
        <v>125</v>
      </c>
      <c r="E172" s="171"/>
      <c r="F172" s="172">
        <f>D172*E172</f>
        <v>0</v>
      </c>
    </row>
    <row r="173" spans="1:6">
      <c r="A173" s="1167"/>
      <c r="B173" s="193"/>
      <c r="C173" s="176"/>
      <c r="D173" s="1000"/>
      <c r="E173" s="171"/>
      <c r="F173" s="172"/>
    </row>
    <row r="174" spans="1:6" ht="25.5">
      <c r="A174" s="1167" t="s">
        <v>1364</v>
      </c>
      <c r="B174" s="185" t="s">
        <v>1435</v>
      </c>
      <c r="C174" s="176"/>
      <c r="D174" s="1000"/>
      <c r="E174" s="171"/>
      <c r="F174" s="172"/>
    </row>
    <row r="175" spans="1:6">
      <c r="A175" s="1167"/>
      <c r="B175" s="193" t="s">
        <v>1434</v>
      </c>
      <c r="C175" s="176" t="s">
        <v>223</v>
      </c>
      <c r="D175" s="1000">
        <v>1</v>
      </c>
      <c r="E175" s="171"/>
      <c r="F175" s="172">
        <f>D175*E175</f>
        <v>0</v>
      </c>
    </row>
    <row r="176" spans="1:6">
      <c r="A176" s="1167"/>
      <c r="B176" s="193"/>
      <c r="C176" s="176"/>
      <c r="D176" s="1000"/>
      <c r="E176" s="171"/>
      <c r="F176" s="172"/>
    </row>
    <row r="177" spans="1:6" ht="409.5">
      <c r="A177" s="1169">
        <v>10</v>
      </c>
      <c r="B177" s="175" t="s">
        <v>2832</v>
      </c>
      <c r="C177" s="212"/>
      <c r="D177" s="1006"/>
      <c r="E177" s="212"/>
      <c r="F177" s="212"/>
    </row>
    <row r="178" spans="1:6" ht="89.25">
      <c r="A178" s="1169"/>
      <c r="B178" s="175" t="s">
        <v>1436</v>
      </c>
      <c r="C178" s="195" t="s">
        <v>1346</v>
      </c>
      <c r="D178" s="1004">
        <v>1</v>
      </c>
      <c r="E178" s="196"/>
      <c r="F178" s="211">
        <f>D178*E178</f>
        <v>0</v>
      </c>
    </row>
    <row r="179" spans="1:6">
      <c r="A179" s="1169"/>
      <c r="B179" s="175"/>
      <c r="C179" s="195"/>
      <c r="D179" s="1004"/>
      <c r="E179" s="196"/>
      <c r="F179" s="211"/>
    </row>
    <row r="180" spans="1:6" ht="51">
      <c r="A180" s="1169">
        <v>11</v>
      </c>
      <c r="B180" s="175" t="s">
        <v>2833</v>
      </c>
      <c r="C180" s="195" t="s">
        <v>1346</v>
      </c>
      <c r="D180" s="1004">
        <v>1</v>
      </c>
      <c r="E180" s="196"/>
      <c r="F180" s="211">
        <f>D180*E180</f>
        <v>0</v>
      </c>
    </row>
    <row r="181" spans="1:6">
      <c r="A181" s="1167"/>
      <c r="B181" s="193"/>
      <c r="C181" s="176"/>
      <c r="D181" s="1000"/>
      <c r="E181" s="171"/>
      <c r="F181" s="172"/>
    </row>
    <row r="182" spans="1:6" s="198" customFormat="1" ht="89.25">
      <c r="A182" s="1169">
        <v>12</v>
      </c>
      <c r="B182" s="213" t="s">
        <v>1437</v>
      </c>
      <c r="C182" s="195" t="s">
        <v>223</v>
      </c>
      <c r="D182" s="1004">
        <v>3</v>
      </c>
      <c r="E182" s="196"/>
      <c r="F182" s="211">
        <f>D182*E182</f>
        <v>0</v>
      </c>
    </row>
    <row r="183" spans="1:6" s="198" customFormat="1">
      <c r="A183" s="1169"/>
      <c r="B183" s="213"/>
      <c r="C183" s="195"/>
      <c r="D183" s="1004"/>
      <c r="E183" s="196"/>
      <c r="F183" s="211"/>
    </row>
    <row r="184" spans="1:6" s="198" customFormat="1" ht="89.25">
      <c r="A184" s="1169">
        <v>13</v>
      </c>
      <c r="B184" s="213" t="s">
        <v>1438</v>
      </c>
      <c r="C184" s="195"/>
      <c r="D184" s="1004"/>
      <c r="E184" s="196"/>
      <c r="F184" s="211"/>
    </row>
    <row r="185" spans="1:6" s="204" customFormat="1">
      <c r="A185" s="1172"/>
      <c r="B185" s="194" t="s">
        <v>1439</v>
      </c>
      <c r="C185" s="195" t="s">
        <v>223</v>
      </c>
      <c r="D185" s="1004">
        <v>2</v>
      </c>
      <c r="E185" s="196"/>
      <c r="F185" s="211">
        <f>D185*E185</f>
        <v>0</v>
      </c>
    </row>
    <row r="186" spans="1:6" s="204" customFormat="1">
      <c r="A186" s="1172"/>
      <c r="B186" s="194"/>
      <c r="C186" s="195"/>
      <c r="D186" s="1004"/>
      <c r="E186" s="196"/>
      <c r="F186" s="211"/>
    </row>
    <row r="187" spans="1:6" s="198" customFormat="1" ht="89.25">
      <c r="A187" s="1169">
        <v>14</v>
      </c>
      <c r="B187" s="213" t="s">
        <v>1440</v>
      </c>
      <c r="C187" s="195"/>
      <c r="D187" s="1004"/>
      <c r="E187" s="196"/>
      <c r="F187" s="211"/>
    </row>
    <row r="188" spans="1:6" s="204" customFormat="1">
      <c r="A188" s="1172"/>
      <c r="B188" s="194" t="s">
        <v>1441</v>
      </c>
      <c r="C188" s="195" t="s">
        <v>223</v>
      </c>
      <c r="D188" s="1004">
        <v>1</v>
      </c>
      <c r="E188" s="196"/>
      <c r="F188" s="211">
        <f>D188*E188</f>
        <v>0</v>
      </c>
    </row>
    <row r="189" spans="1:6" s="204" customFormat="1">
      <c r="A189" s="1172"/>
      <c r="B189" s="194"/>
      <c r="C189" s="195"/>
      <c r="D189" s="1004"/>
      <c r="E189" s="196"/>
      <c r="F189" s="211"/>
    </row>
    <row r="190" spans="1:6" s="204" customFormat="1" ht="25.5">
      <c r="A190" s="1169">
        <v>15</v>
      </c>
      <c r="B190" s="218" t="s">
        <v>1442</v>
      </c>
      <c r="C190" s="202" t="s">
        <v>1346</v>
      </c>
      <c r="D190" s="1004">
        <v>6</v>
      </c>
      <c r="E190" s="196"/>
      <c r="F190" s="196">
        <f>E190*D190</f>
        <v>0</v>
      </c>
    </row>
    <row r="191" spans="1:6" s="198" customFormat="1">
      <c r="A191" s="1170"/>
      <c r="B191" s="167"/>
      <c r="C191" s="195"/>
      <c r="D191" s="1004"/>
      <c r="E191" s="196"/>
      <c r="F191" s="196"/>
    </row>
    <row r="192" spans="1:6" ht="25.5">
      <c r="A192" s="1167" t="s">
        <v>1443</v>
      </c>
      <c r="B192" s="185" t="s">
        <v>1444</v>
      </c>
      <c r="C192" s="176"/>
      <c r="D192" s="1000"/>
      <c r="E192" s="171"/>
      <c r="F192" s="172"/>
    </row>
    <row r="193" spans="1:6">
      <c r="A193" s="1167"/>
      <c r="B193" s="193"/>
      <c r="C193" s="176" t="s">
        <v>1346</v>
      </c>
      <c r="D193" s="1000">
        <v>1</v>
      </c>
      <c r="E193" s="171"/>
      <c r="F193" s="172">
        <f>D193*E193</f>
        <v>0</v>
      </c>
    </row>
    <row r="194" spans="1:6">
      <c r="A194" s="1167"/>
      <c r="B194" s="175"/>
      <c r="C194" s="176"/>
      <c r="D194" s="1000"/>
      <c r="E194" s="171"/>
      <c r="F194" s="172"/>
    </row>
    <row r="195" spans="1:6" ht="25.5">
      <c r="A195" s="1167" t="s">
        <v>1445</v>
      </c>
      <c r="B195" s="185" t="s">
        <v>1446</v>
      </c>
      <c r="C195" s="176"/>
      <c r="D195" s="1000"/>
      <c r="E195" s="171"/>
      <c r="F195" s="172"/>
    </row>
    <row r="196" spans="1:6">
      <c r="A196" s="1167"/>
      <c r="B196" s="193"/>
      <c r="C196" s="176" t="s">
        <v>1346</v>
      </c>
      <c r="D196" s="1000">
        <v>1</v>
      </c>
      <c r="E196" s="171"/>
      <c r="F196" s="172">
        <f>D196*E196</f>
        <v>0</v>
      </c>
    </row>
    <row r="197" spans="1:6">
      <c r="A197" s="1167"/>
      <c r="B197" s="175"/>
      <c r="C197" s="176"/>
      <c r="D197" s="1000"/>
      <c r="E197" s="171"/>
      <c r="F197" s="172"/>
    </row>
    <row r="198" spans="1:6" ht="25.5">
      <c r="A198" s="1167" t="s">
        <v>1447</v>
      </c>
      <c r="B198" s="185" t="s">
        <v>1448</v>
      </c>
      <c r="C198" s="176"/>
      <c r="D198" s="1000"/>
      <c r="E198" s="171"/>
      <c r="F198" s="172"/>
    </row>
    <row r="199" spans="1:6">
      <c r="A199" s="1167"/>
      <c r="B199" s="193"/>
      <c r="C199" s="176" t="s">
        <v>1346</v>
      </c>
      <c r="D199" s="1000">
        <v>1</v>
      </c>
      <c r="E199" s="171"/>
      <c r="F199" s="172">
        <f>D199*E199</f>
        <v>0</v>
      </c>
    </row>
    <row r="200" spans="1:6">
      <c r="A200" s="1167"/>
      <c r="B200" s="193"/>
      <c r="C200" s="176"/>
      <c r="D200" s="1000"/>
      <c r="E200" s="171"/>
      <c r="F200" s="172"/>
    </row>
    <row r="201" spans="1:6" ht="15.75">
      <c r="A201" s="1355" t="s">
        <v>1404</v>
      </c>
      <c r="B201" s="1356" t="s">
        <v>1449</v>
      </c>
      <c r="C201" s="1357"/>
      <c r="D201" s="1358"/>
      <c r="E201" s="1359"/>
      <c r="F201" s="1361">
        <f>SUM(F131:F199)</f>
        <v>0</v>
      </c>
    </row>
    <row r="202" spans="1:6" ht="15.75">
      <c r="A202" s="1355" t="s">
        <v>1450</v>
      </c>
      <c r="B202" s="1356" t="s">
        <v>1451</v>
      </c>
      <c r="C202" s="1357"/>
      <c r="D202" s="1358"/>
      <c r="E202" s="1359"/>
      <c r="F202" s="1361"/>
    </row>
    <row r="203" spans="1:6" ht="15.75">
      <c r="A203" s="1166"/>
      <c r="B203" s="192"/>
      <c r="C203" s="170"/>
      <c r="D203" s="999"/>
      <c r="E203" s="171"/>
      <c r="F203" s="172"/>
    </row>
    <row r="204" spans="1:6" ht="25.5">
      <c r="A204" s="1167" t="s">
        <v>19</v>
      </c>
      <c r="B204" s="185" t="s">
        <v>1452</v>
      </c>
      <c r="C204" s="176"/>
      <c r="D204" s="1000"/>
      <c r="E204" s="171"/>
      <c r="F204" s="172"/>
    </row>
    <row r="205" spans="1:6">
      <c r="A205" s="1167"/>
      <c r="B205" s="193"/>
      <c r="C205" s="176" t="s">
        <v>1346</v>
      </c>
      <c r="D205" s="1000">
        <v>1</v>
      </c>
      <c r="E205" s="171"/>
      <c r="F205" s="172">
        <f>D205*E205</f>
        <v>0</v>
      </c>
    </row>
    <row r="206" spans="1:6">
      <c r="A206" s="1167"/>
      <c r="B206" s="193"/>
      <c r="C206" s="176"/>
      <c r="D206" s="1000"/>
      <c r="E206" s="171"/>
      <c r="F206" s="172"/>
    </row>
    <row r="207" spans="1:6" ht="76.5">
      <c r="A207" s="1167" t="s">
        <v>32</v>
      </c>
      <c r="B207" s="175" t="s">
        <v>1453</v>
      </c>
      <c r="C207" s="176"/>
      <c r="D207" s="1000"/>
      <c r="E207" s="171"/>
      <c r="F207" s="172"/>
    </row>
    <row r="208" spans="1:6">
      <c r="A208" s="1167"/>
      <c r="B208" s="175"/>
      <c r="C208" s="176"/>
      <c r="D208" s="1000"/>
      <c r="E208" s="171"/>
      <c r="F208" s="172"/>
    </row>
    <row r="209" spans="1:6">
      <c r="A209" s="1168"/>
      <c r="B209" s="178" t="s">
        <v>1348</v>
      </c>
      <c r="C209" s="179"/>
      <c r="D209" s="1001"/>
      <c r="E209" s="171"/>
      <c r="F209" s="172"/>
    </row>
    <row r="210" spans="1:6" ht="14.25">
      <c r="A210" s="1168"/>
      <c r="B210" s="180" t="s">
        <v>1349</v>
      </c>
      <c r="C210" s="179" t="s">
        <v>1350</v>
      </c>
      <c r="D210" s="1001" t="s">
        <v>1454</v>
      </c>
      <c r="E210" s="171"/>
      <c r="F210" s="172">
        <f>D210*E210</f>
        <v>0</v>
      </c>
    </row>
    <row r="211" spans="1:6" ht="14.25">
      <c r="A211" s="1168"/>
      <c r="B211" s="180" t="s">
        <v>1352</v>
      </c>
      <c r="C211" s="179" t="s">
        <v>1350</v>
      </c>
      <c r="D211" s="1001" t="s">
        <v>1455</v>
      </c>
      <c r="E211" s="171"/>
      <c r="F211" s="172">
        <f>D211*E211</f>
        <v>0</v>
      </c>
    </row>
    <row r="212" spans="1:6">
      <c r="A212" s="1168"/>
      <c r="B212" s="180"/>
      <c r="C212" s="179"/>
      <c r="D212" s="1002"/>
      <c r="E212" s="171"/>
      <c r="F212" s="172"/>
    </row>
    <row r="213" spans="1:6" ht="25.5">
      <c r="A213" s="1168"/>
      <c r="B213" s="181" t="s">
        <v>1354</v>
      </c>
      <c r="C213" s="182"/>
      <c r="D213" s="1003"/>
      <c r="E213" s="183"/>
      <c r="F213" s="184"/>
    </row>
    <row r="214" spans="1:6">
      <c r="A214" s="1168"/>
      <c r="B214" s="181"/>
      <c r="C214" s="182"/>
      <c r="D214" s="1003"/>
      <c r="E214" s="183"/>
      <c r="F214" s="184"/>
    </row>
    <row r="215" spans="1:6" ht="38.25">
      <c r="A215" s="1167" t="s">
        <v>53</v>
      </c>
      <c r="B215" s="185" t="s">
        <v>1456</v>
      </c>
      <c r="C215" s="176"/>
      <c r="D215" s="1000"/>
      <c r="E215" s="171"/>
      <c r="F215" s="172"/>
    </row>
    <row r="216" spans="1:6" ht="14.25">
      <c r="A216" s="1167"/>
      <c r="B216" s="175"/>
      <c r="C216" s="176" t="s">
        <v>1356</v>
      </c>
      <c r="D216" s="1000">
        <v>61</v>
      </c>
      <c r="E216" s="171"/>
      <c r="F216" s="172">
        <f>D216*E216</f>
        <v>0</v>
      </c>
    </row>
    <row r="217" spans="1:6">
      <c r="A217" s="1168"/>
      <c r="B217" s="186"/>
      <c r="C217" s="187"/>
      <c r="D217" s="1003"/>
      <c r="E217" s="183"/>
      <c r="F217" s="184"/>
    </row>
    <row r="218" spans="1:6" ht="51">
      <c r="A218" s="1167" t="s">
        <v>219</v>
      </c>
      <c r="B218" s="185" t="s">
        <v>1457</v>
      </c>
      <c r="C218" s="189" t="s">
        <v>1358</v>
      </c>
      <c r="D218" s="188">
        <v>24.4</v>
      </c>
      <c r="E218" s="171"/>
      <c r="F218" s="172">
        <f>D218*E218</f>
        <v>0</v>
      </c>
    </row>
    <row r="219" spans="1:6">
      <c r="A219" s="1167"/>
      <c r="B219" s="175"/>
      <c r="C219" s="176"/>
      <c r="D219" s="1000"/>
      <c r="E219" s="171"/>
      <c r="F219" s="172"/>
    </row>
    <row r="220" spans="1:6" ht="38.25">
      <c r="A220" s="1167" t="s">
        <v>224</v>
      </c>
      <c r="B220" s="185" t="s">
        <v>1458</v>
      </c>
      <c r="C220" s="176"/>
      <c r="D220" s="1000"/>
      <c r="E220" s="171"/>
      <c r="F220" s="172"/>
    </row>
    <row r="221" spans="1:6" ht="14.25">
      <c r="A221" s="1167"/>
      <c r="B221" s="175"/>
      <c r="C221" s="176" t="s">
        <v>1358</v>
      </c>
      <c r="D221" s="1000">
        <v>0.4</v>
      </c>
      <c r="E221" s="171"/>
      <c r="F221" s="172">
        <f>D221*E221</f>
        <v>0</v>
      </c>
    </row>
    <row r="222" spans="1:6">
      <c r="A222" s="1167"/>
      <c r="B222" s="175"/>
      <c r="C222" s="176"/>
      <c r="D222" s="1000"/>
      <c r="E222" s="171"/>
      <c r="F222" s="172"/>
    </row>
    <row r="223" spans="1:6" ht="140.25">
      <c r="A223" s="1167" t="s">
        <v>226</v>
      </c>
      <c r="B223" s="175" t="s">
        <v>2686</v>
      </c>
      <c r="C223" s="176"/>
      <c r="D223" s="1000"/>
      <c r="E223" s="171"/>
      <c r="F223" s="172"/>
    </row>
    <row r="224" spans="1:6">
      <c r="A224" s="1167"/>
      <c r="B224" s="191" t="s">
        <v>1459</v>
      </c>
      <c r="C224" s="176" t="s">
        <v>1346</v>
      </c>
      <c r="D224" s="1000">
        <v>4</v>
      </c>
      <c r="E224" s="171"/>
      <c r="F224" s="172">
        <f>D224*E224</f>
        <v>0</v>
      </c>
    </row>
    <row r="225" spans="1:6">
      <c r="A225" s="1167"/>
      <c r="B225" s="175"/>
      <c r="C225" s="176"/>
      <c r="D225" s="1000"/>
      <c r="E225" s="171"/>
      <c r="F225" s="172"/>
    </row>
    <row r="226" spans="1:6" ht="63.75">
      <c r="A226" s="1167" t="s">
        <v>1431</v>
      </c>
      <c r="B226" s="185" t="s">
        <v>1460</v>
      </c>
      <c r="C226" s="176"/>
      <c r="D226" s="1000"/>
      <c r="E226" s="171"/>
      <c r="F226" s="172"/>
    </row>
    <row r="227" spans="1:6" ht="14.25">
      <c r="A227" s="1167"/>
      <c r="B227" s="175"/>
      <c r="C227" s="176" t="s">
        <v>1358</v>
      </c>
      <c r="D227" s="1000" t="s">
        <v>1461</v>
      </c>
      <c r="E227" s="171"/>
      <c r="F227" s="172">
        <f>D227*E227</f>
        <v>0</v>
      </c>
    </row>
    <row r="228" spans="1:6">
      <c r="A228" s="1167"/>
      <c r="B228" s="175"/>
      <c r="C228" s="176"/>
      <c r="D228" s="1000"/>
      <c r="E228" s="171"/>
      <c r="F228" s="172"/>
    </row>
    <row r="229" spans="1:6" ht="38.25">
      <c r="A229" s="1167" t="s">
        <v>1361</v>
      </c>
      <c r="B229" s="185" t="s">
        <v>1462</v>
      </c>
      <c r="C229" s="176"/>
      <c r="D229" s="1000"/>
      <c r="E229" s="171"/>
      <c r="F229" s="172"/>
    </row>
    <row r="230" spans="1:6" ht="14.25">
      <c r="A230" s="1167"/>
      <c r="B230" s="175"/>
      <c r="C230" s="176" t="s">
        <v>1358</v>
      </c>
      <c r="D230" s="1000">
        <v>5</v>
      </c>
      <c r="E230" s="171"/>
      <c r="F230" s="172">
        <f>D230*E230</f>
        <v>0</v>
      </c>
    </row>
    <row r="231" spans="1:6">
      <c r="A231" s="1167"/>
      <c r="B231" s="175"/>
      <c r="C231" s="176"/>
      <c r="D231" s="1000"/>
      <c r="E231" s="171"/>
      <c r="F231" s="172"/>
    </row>
    <row r="232" spans="1:6" ht="25.5">
      <c r="A232" s="1167" t="s">
        <v>1364</v>
      </c>
      <c r="B232" s="185" t="s">
        <v>1374</v>
      </c>
      <c r="C232" s="176"/>
      <c r="D232" s="1000"/>
      <c r="E232" s="171"/>
      <c r="F232" s="172"/>
    </row>
    <row r="233" spans="1:6" ht="14.25">
      <c r="A233" s="1167"/>
      <c r="B233" s="175"/>
      <c r="C233" s="176" t="s">
        <v>1356</v>
      </c>
      <c r="D233" s="1000">
        <v>76</v>
      </c>
      <c r="E233" s="171"/>
      <c r="F233" s="172">
        <f>D233*E233</f>
        <v>0</v>
      </c>
    </row>
    <row r="234" spans="1:6">
      <c r="A234" s="1167"/>
      <c r="B234" s="175"/>
      <c r="C234" s="189"/>
      <c r="D234" s="188"/>
      <c r="E234" s="171"/>
      <c r="F234" s="172"/>
    </row>
    <row r="235" spans="1:6">
      <c r="A235" s="1167"/>
      <c r="B235" s="175"/>
      <c r="C235" s="176"/>
      <c r="D235" s="1000"/>
      <c r="E235" s="212"/>
      <c r="F235" s="171"/>
    </row>
    <row r="236" spans="1:6">
      <c r="A236" s="1167"/>
      <c r="B236" s="175"/>
      <c r="C236" s="176"/>
      <c r="D236" s="1000"/>
      <c r="E236" s="171"/>
      <c r="F236" s="172"/>
    </row>
    <row r="237" spans="1:6" ht="15.75">
      <c r="A237" s="1355" t="s">
        <v>1450</v>
      </c>
      <c r="B237" s="1356" t="s">
        <v>1463</v>
      </c>
      <c r="C237" s="1357"/>
      <c r="D237" s="1358"/>
      <c r="E237" s="1359"/>
      <c r="F237" s="1361">
        <f>SUM(F205:F235)</f>
        <v>0</v>
      </c>
    </row>
    <row r="238" spans="1:6" ht="15.75">
      <c r="A238" s="1355" t="s">
        <v>1464</v>
      </c>
      <c r="B238" s="1356" t="s">
        <v>1465</v>
      </c>
      <c r="C238" s="1357"/>
      <c r="D238" s="1358"/>
      <c r="E238" s="1359"/>
      <c r="F238" s="1361"/>
    </row>
    <row r="239" spans="1:6" ht="15.75">
      <c r="A239" s="1166"/>
      <c r="B239" s="192"/>
      <c r="C239" s="170"/>
      <c r="D239" s="999"/>
      <c r="E239" s="171"/>
      <c r="F239" s="172"/>
    </row>
    <row r="240" spans="1:6" ht="38.25">
      <c r="A240" s="1167" t="s">
        <v>19</v>
      </c>
      <c r="B240" s="505" t="s">
        <v>2687</v>
      </c>
      <c r="C240" s="176"/>
      <c r="D240" s="1000"/>
      <c r="E240" s="171"/>
      <c r="F240" s="172"/>
    </row>
    <row r="241" spans="1:6">
      <c r="A241" s="1167"/>
      <c r="B241" s="185" t="s">
        <v>1467</v>
      </c>
      <c r="C241" s="176"/>
      <c r="D241" s="1000"/>
      <c r="E241" s="171"/>
      <c r="F241" s="172"/>
    </row>
    <row r="242" spans="1:6">
      <c r="A242" s="1167"/>
      <c r="B242" s="210" t="s">
        <v>1468</v>
      </c>
      <c r="C242" s="176" t="s">
        <v>1236</v>
      </c>
      <c r="D242" s="1000">
        <v>29</v>
      </c>
      <c r="E242" s="171"/>
      <c r="F242" s="172">
        <f>D242*E242</f>
        <v>0</v>
      </c>
    </row>
    <row r="243" spans="1:6" ht="15.75" customHeight="1">
      <c r="A243" s="1167"/>
      <c r="B243" s="210" t="s">
        <v>1469</v>
      </c>
      <c r="C243" s="176" t="s">
        <v>1236</v>
      </c>
      <c r="D243" s="1000">
        <v>44</v>
      </c>
      <c r="E243" s="171"/>
      <c r="F243" s="172">
        <f>D243*E243</f>
        <v>0</v>
      </c>
    </row>
    <row r="244" spans="1:6" ht="14.25">
      <c r="A244" s="1167"/>
      <c r="B244" s="219"/>
      <c r="C244" s="176"/>
      <c r="D244" s="1000"/>
      <c r="E244" s="171"/>
      <c r="F244" s="172"/>
    </row>
    <row r="245" spans="1:6">
      <c r="A245" s="1167"/>
      <c r="B245" s="185" t="s">
        <v>1470</v>
      </c>
      <c r="C245" s="176"/>
      <c r="D245" s="1000"/>
      <c r="E245" s="171"/>
      <c r="F245" s="172"/>
    </row>
    <row r="246" spans="1:6">
      <c r="A246" s="1167"/>
      <c r="B246" s="210" t="s">
        <v>1468</v>
      </c>
      <c r="C246" s="176" t="s">
        <v>223</v>
      </c>
      <c r="D246" s="1000">
        <v>4</v>
      </c>
      <c r="E246" s="171"/>
      <c r="F246" s="172">
        <f>D246*E246</f>
        <v>0</v>
      </c>
    </row>
    <row r="247" spans="1:6">
      <c r="A247" s="1167"/>
      <c r="B247" s="210" t="s">
        <v>1469</v>
      </c>
      <c r="C247" s="176" t="s">
        <v>223</v>
      </c>
      <c r="D247" s="1000">
        <v>10</v>
      </c>
      <c r="E247" s="171"/>
      <c r="F247" s="172">
        <f>D247*E247</f>
        <v>0</v>
      </c>
    </row>
    <row r="248" spans="1:6" s="217" customFormat="1">
      <c r="A248" s="1171"/>
      <c r="C248" s="202"/>
      <c r="D248" s="1007"/>
      <c r="E248" s="203"/>
      <c r="F248" s="211"/>
    </row>
    <row r="249" spans="1:6" ht="25.5">
      <c r="A249" s="1167" t="s">
        <v>32</v>
      </c>
      <c r="B249" s="210" t="s">
        <v>1471</v>
      </c>
      <c r="C249" s="176"/>
      <c r="D249" s="1000"/>
      <c r="E249" s="171"/>
      <c r="F249" s="172"/>
    </row>
    <row r="250" spans="1:6">
      <c r="A250" s="1167"/>
      <c r="B250" s="185" t="s">
        <v>1467</v>
      </c>
      <c r="C250" s="176"/>
      <c r="D250" s="1000"/>
      <c r="E250" s="171"/>
      <c r="F250" s="172"/>
    </row>
    <row r="251" spans="1:6">
      <c r="A251" s="1167"/>
      <c r="B251" s="210" t="s">
        <v>1468</v>
      </c>
      <c r="C251" s="176" t="s">
        <v>1236</v>
      </c>
      <c r="D251" s="1000">
        <v>10</v>
      </c>
      <c r="E251" s="171"/>
      <c r="F251" s="172">
        <f t="shared" ref="F251:F256" si="1">D251*E251</f>
        <v>0</v>
      </c>
    </row>
    <row r="252" spans="1:6" ht="15.75" customHeight="1">
      <c r="A252" s="1167"/>
      <c r="B252" s="210" t="s">
        <v>1469</v>
      </c>
      <c r="C252" s="176" t="s">
        <v>1236</v>
      </c>
      <c r="D252" s="1000">
        <v>42</v>
      </c>
      <c r="E252" s="171"/>
      <c r="F252" s="172">
        <f t="shared" si="1"/>
        <v>0</v>
      </c>
    </row>
    <row r="253" spans="1:6">
      <c r="A253" s="1167"/>
      <c r="B253" s="210" t="s">
        <v>1472</v>
      </c>
      <c r="C253" s="176" t="s">
        <v>1236</v>
      </c>
      <c r="D253" s="1000">
        <v>16</v>
      </c>
      <c r="E253" s="171"/>
      <c r="F253" s="172">
        <f t="shared" si="1"/>
        <v>0</v>
      </c>
    </row>
    <row r="254" spans="1:6" ht="15.75" customHeight="1">
      <c r="A254" s="1167"/>
      <c r="B254" s="210" t="s">
        <v>1473</v>
      </c>
      <c r="C254" s="176" t="s">
        <v>1236</v>
      </c>
      <c r="D254" s="1000">
        <v>42</v>
      </c>
      <c r="E254" s="171"/>
      <c r="F254" s="172">
        <f t="shared" si="1"/>
        <v>0</v>
      </c>
    </row>
    <row r="255" spans="1:6">
      <c r="A255" s="1167"/>
      <c r="B255" s="210" t="s">
        <v>1474</v>
      </c>
      <c r="C255" s="176" t="s">
        <v>1236</v>
      </c>
      <c r="D255" s="1000">
        <v>22</v>
      </c>
      <c r="E255" s="171"/>
      <c r="F255" s="172">
        <f t="shared" si="1"/>
        <v>0</v>
      </c>
    </row>
    <row r="256" spans="1:6">
      <c r="A256" s="1167"/>
      <c r="B256" s="210" t="s">
        <v>1475</v>
      </c>
      <c r="C256" s="176" t="s">
        <v>1236</v>
      </c>
      <c r="D256" s="1000">
        <v>82</v>
      </c>
      <c r="E256" s="171"/>
      <c r="F256" s="172">
        <f t="shared" si="1"/>
        <v>0</v>
      </c>
    </row>
    <row r="257" spans="1:6" ht="14.25">
      <c r="A257" s="1167"/>
      <c r="B257" s="219"/>
      <c r="C257" s="176"/>
      <c r="D257" s="1000"/>
      <c r="E257" s="171"/>
      <c r="F257" s="172"/>
    </row>
    <row r="258" spans="1:6">
      <c r="A258" s="1167"/>
      <c r="B258" s="185" t="s">
        <v>1470</v>
      </c>
      <c r="C258" s="176"/>
      <c r="D258" s="1000"/>
      <c r="E258" s="171"/>
      <c r="F258" s="172"/>
    </row>
    <row r="259" spans="1:6">
      <c r="A259" s="1167"/>
      <c r="B259" s="210" t="s">
        <v>1468</v>
      </c>
      <c r="C259" s="176" t="s">
        <v>223</v>
      </c>
      <c r="D259" s="1000">
        <v>8</v>
      </c>
      <c r="E259" s="171"/>
      <c r="F259" s="172">
        <f t="shared" ref="F259:F264" si="2">D259*E259</f>
        <v>0</v>
      </c>
    </row>
    <row r="260" spans="1:6">
      <c r="A260" s="1167"/>
      <c r="B260" s="210" t="s">
        <v>1469</v>
      </c>
      <c r="C260" s="176" t="s">
        <v>223</v>
      </c>
      <c r="D260" s="1000">
        <v>30</v>
      </c>
      <c r="E260" s="171"/>
      <c r="F260" s="172">
        <f t="shared" si="2"/>
        <v>0</v>
      </c>
    </row>
    <row r="261" spans="1:6">
      <c r="A261" s="1167"/>
      <c r="B261" s="210" t="s">
        <v>1472</v>
      </c>
      <c r="C261" s="176" t="s">
        <v>223</v>
      </c>
      <c r="D261" s="1000">
        <v>18</v>
      </c>
      <c r="E261" s="171"/>
      <c r="F261" s="172">
        <f t="shared" si="2"/>
        <v>0</v>
      </c>
    </row>
    <row r="262" spans="1:6">
      <c r="A262" s="1167"/>
      <c r="B262" s="210" t="s">
        <v>1473</v>
      </c>
      <c r="C262" s="176" t="s">
        <v>223</v>
      </c>
      <c r="D262" s="1000">
        <v>68</v>
      </c>
      <c r="E262" s="171"/>
      <c r="F262" s="172">
        <f t="shared" si="2"/>
        <v>0</v>
      </c>
    </row>
    <row r="263" spans="1:6">
      <c r="A263" s="1167"/>
      <c r="B263" s="210" t="s">
        <v>1474</v>
      </c>
      <c r="C263" s="176" t="s">
        <v>223</v>
      </c>
      <c r="D263" s="1000">
        <v>20</v>
      </c>
      <c r="E263" s="171"/>
      <c r="F263" s="172">
        <f t="shared" si="2"/>
        <v>0</v>
      </c>
    </row>
    <row r="264" spans="1:6">
      <c r="A264" s="1167"/>
      <c r="B264" s="210" t="s">
        <v>1475</v>
      </c>
      <c r="C264" s="176" t="s">
        <v>223</v>
      </c>
      <c r="D264" s="1000">
        <v>80</v>
      </c>
      <c r="E264" s="171"/>
      <c r="F264" s="172">
        <f t="shared" si="2"/>
        <v>0</v>
      </c>
    </row>
    <row r="265" spans="1:6">
      <c r="A265" s="1167"/>
      <c r="B265" s="210"/>
      <c r="C265" s="176"/>
      <c r="D265" s="1000"/>
      <c r="E265" s="171"/>
      <c r="F265" s="172"/>
    </row>
    <row r="266" spans="1:6" ht="38.25">
      <c r="A266" s="1167" t="s">
        <v>53</v>
      </c>
      <c r="B266" s="175" t="s">
        <v>2835</v>
      </c>
      <c r="C266" s="189"/>
      <c r="D266" s="1000"/>
      <c r="E266" s="171"/>
      <c r="F266" s="172"/>
    </row>
    <row r="267" spans="1:6">
      <c r="A267" s="1167"/>
      <c r="B267" s="191" t="s">
        <v>1469</v>
      </c>
      <c r="C267" s="189" t="s">
        <v>223</v>
      </c>
      <c r="D267" s="1000">
        <v>4</v>
      </c>
      <c r="E267" s="171"/>
      <c r="F267" s="172">
        <f>D267*E267</f>
        <v>0</v>
      </c>
    </row>
    <row r="268" spans="1:6">
      <c r="A268" s="1167"/>
      <c r="B268" s="191" t="s">
        <v>1468</v>
      </c>
      <c r="C268" s="189" t="s">
        <v>223</v>
      </c>
      <c r="D268" s="1000">
        <v>8</v>
      </c>
      <c r="E268" s="171"/>
      <c r="F268" s="172">
        <f>D268*E268</f>
        <v>0</v>
      </c>
    </row>
    <row r="269" spans="1:6" ht="15">
      <c r="A269" s="1167"/>
      <c r="B269" s="220"/>
      <c r="C269" s="176"/>
      <c r="D269" s="1000"/>
      <c r="E269" s="171"/>
      <c r="F269" s="172"/>
    </row>
    <row r="270" spans="1:6" s="197" customFormat="1" ht="63.75">
      <c r="A270" s="1169" t="s">
        <v>219</v>
      </c>
      <c r="B270" s="194" t="s">
        <v>2834</v>
      </c>
      <c r="C270" s="195"/>
      <c r="D270" s="1004"/>
      <c r="E270" s="196"/>
      <c r="F270" s="196"/>
    </row>
    <row r="271" spans="1:6" s="197" customFormat="1">
      <c r="A271" s="1170"/>
      <c r="B271" s="197" t="s">
        <v>1476</v>
      </c>
      <c r="C271" s="195" t="s">
        <v>223</v>
      </c>
      <c r="D271" s="1000">
        <v>7</v>
      </c>
      <c r="E271" s="196"/>
      <c r="F271" s="172">
        <f>D271*E271</f>
        <v>0</v>
      </c>
    </row>
    <row r="272" spans="1:6" s="197" customFormat="1">
      <c r="A272" s="1170"/>
      <c r="C272" s="195"/>
      <c r="D272" s="1004"/>
      <c r="E272" s="196"/>
      <c r="F272" s="196"/>
    </row>
    <row r="273" spans="1:6" s="197" customFormat="1" ht="51">
      <c r="A273" s="1169" t="s">
        <v>224</v>
      </c>
      <c r="B273" s="194" t="s">
        <v>1477</v>
      </c>
      <c r="C273" s="195"/>
      <c r="D273" s="1004"/>
      <c r="E273" s="196"/>
      <c r="F273" s="196"/>
    </row>
    <row r="274" spans="1:6" s="197" customFormat="1">
      <c r="A274" s="1170"/>
      <c r="B274" s="197" t="s">
        <v>1478</v>
      </c>
      <c r="C274" s="195" t="s">
        <v>223</v>
      </c>
      <c r="D274" s="1000">
        <v>7</v>
      </c>
      <c r="E274" s="196"/>
      <c r="F274" s="172">
        <f>D274*E274</f>
        <v>0</v>
      </c>
    </row>
    <row r="275" spans="1:6" s="197" customFormat="1">
      <c r="A275" s="1170"/>
      <c r="C275" s="195"/>
      <c r="D275" s="1004"/>
      <c r="E275" s="196"/>
      <c r="F275" s="196"/>
    </row>
    <row r="276" spans="1:6" ht="63.75">
      <c r="A276" s="1169" t="s">
        <v>226</v>
      </c>
      <c r="B276" s="185" t="s">
        <v>1479</v>
      </c>
      <c r="C276" s="176"/>
      <c r="D276" s="1000"/>
      <c r="E276" s="221"/>
      <c r="F276" s="221"/>
    </row>
    <row r="277" spans="1:6" ht="15">
      <c r="A277" s="1167"/>
      <c r="B277" s="220"/>
      <c r="C277" s="176" t="s">
        <v>223</v>
      </c>
      <c r="D277" s="1000">
        <v>16</v>
      </c>
      <c r="E277" s="171"/>
      <c r="F277" s="172">
        <f>D277*E277</f>
        <v>0</v>
      </c>
    </row>
    <row r="278" spans="1:6" s="197" customFormat="1">
      <c r="A278" s="1169"/>
      <c r="B278" s="194"/>
      <c r="C278" s="195"/>
      <c r="D278" s="1004"/>
      <c r="E278" s="196"/>
      <c r="F278" s="199"/>
    </row>
    <row r="279" spans="1:6" ht="25.5">
      <c r="A279" s="1169" t="s">
        <v>229</v>
      </c>
      <c r="B279" s="185" t="s">
        <v>1480</v>
      </c>
      <c r="C279" s="176"/>
      <c r="D279" s="1000"/>
      <c r="E279" s="221"/>
      <c r="F279" s="221"/>
    </row>
    <row r="280" spans="1:6" ht="15">
      <c r="A280" s="1167"/>
      <c r="B280" s="220"/>
      <c r="C280" s="176" t="s">
        <v>223</v>
      </c>
      <c r="D280" s="1000">
        <v>22</v>
      </c>
      <c r="E280" s="171"/>
      <c r="F280" s="172">
        <f>D280*E280</f>
        <v>0</v>
      </c>
    </row>
    <row r="281" spans="1:6" ht="15">
      <c r="A281" s="1167"/>
      <c r="B281" s="220"/>
      <c r="C281" s="176"/>
      <c r="D281" s="1000"/>
      <c r="E281" s="171"/>
      <c r="F281" s="172"/>
    </row>
    <row r="282" spans="1:6" ht="25.5">
      <c r="A282" s="1167" t="s">
        <v>231</v>
      </c>
      <c r="B282" s="185" t="s">
        <v>1481</v>
      </c>
      <c r="C282" s="176"/>
      <c r="D282" s="1000"/>
      <c r="E282" s="171"/>
      <c r="F282" s="172"/>
    </row>
    <row r="283" spans="1:6">
      <c r="A283" s="1167"/>
      <c r="B283" s="193"/>
      <c r="C283" s="176" t="s">
        <v>1346</v>
      </c>
      <c r="D283" s="1000">
        <v>1</v>
      </c>
      <c r="E283" s="171"/>
      <c r="F283" s="172">
        <f>D283*E283</f>
        <v>0</v>
      </c>
    </row>
    <row r="284" spans="1:6" ht="15.75">
      <c r="A284" s="1355" t="s">
        <v>1464</v>
      </c>
      <c r="B284" s="1356" t="s">
        <v>1482</v>
      </c>
      <c r="C284" s="1357"/>
      <c r="D284" s="1358"/>
      <c r="E284" s="1359"/>
      <c r="F284" s="1361">
        <f>SUM(F240:F283)</f>
        <v>0</v>
      </c>
    </row>
    <row r="285" spans="1:6" ht="15.75">
      <c r="A285" s="1355" t="s">
        <v>1483</v>
      </c>
      <c r="B285" s="1356" t="s">
        <v>1484</v>
      </c>
      <c r="C285" s="1357"/>
      <c r="D285" s="1358"/>
      <c r="E285" s="1359"/>
      <c r="F285" s="1361"/>
    </row>
    <row r="286" spans="1:6" ht="15.75">
      <c r="A286" s="1166"/>
      <c r="B286" s="192"/>
      <c r="C286" s="170"/>
      <c r="D286" s="999"/>
      <c r="E286" s="171"/>
      <c r="F286" s="172"/>
    </row>
    <row r="287" spans="1:6" ht="38.25">
      <c r="A287" s="1167" t="s">
        <v>19</v>
      </c>
      <c r="B287" s="185" t="s">
        <v>1485</v>
      </c>
      <c r="C287" s="189"/>
      <c r="D287" s="1000"/>
      <c r="E287" s="171"/>
      <c r="F287" s="172"/>
    </row>
    <row r="288" spans="1:6">
      <c r="A288" s="1167"/>
      <c r="B288" s="193"/>
      <c r="C288" s="189" t="s">
        <v>1346</v>
      </c>
      <c r="D288" s="1000">
        <v>1</v>
      </c>
      <c r="E288" s="171"/>
      <c r="F288" s="172">
        <f>D288*E288</f>
        <v>0</v>
      </c>
    </row>
    <row r="289" spans="1:6">
      <c r="A289" s="1167"/>
      <c r="B289" s="193"/>
      <c r="C289" s="189"/>
      <c r="D289" s="1000"/>
      <c r="E289" s="171"/>
      <c r="F289" s="172"/>
    </row>
    <row r="290" spans="1:6" ht="76.5">
      <c r="A290" s="1167" t="s">
        <v>32</v>
      </c>
      <c r="B290" s="175" t="s">
        <v>1486</v>
      </c>
      <c r="C290" s="189"/>
      <c r="D290" s="1000"/>
      <c r="E290" s="171"/>
      <c r="F290" s="172"/>
    </row>
    <row r="291" spans="1:6">
      <c r="A291" s="1167"/>
      <c r="B291" s="175"/>
      <c r="C291" s="189"/>
      <c r="D291" s="1000"/>
      <c r="E291" s="171"/>
      <c r="F291" s="172"/>
    </row>
    <row r="292" spans="1:6">
      <c r="A292" s="1168"/>
      <c r="B292" s="178" t="s">
        <v>1348</v>
      </c>
      <c r="C292" s="222"/>
      <c r="D292" s="1001"/>
      <c r="E292" s="171"/>
      <c r="F292" s="172"/>
    </row>
    <row r="293" spans="1:6" ht="14.25">
      <c r="A293" s="1168"/>
      <c r="B293" s="223" t="s">
        <v>1487</v>
      </c>
      <c r="C293" s="222" t="s">
        <v>1350</v>
      </c>
      <c r="D293" s="1001" t="s">
        <v>1488</v>
      </c>
      <c r="E293" s="171"/>
      <c r="F293" s="172">
        <f>D293*E293</f>
        <v>0</v>
      </c>
    </row>
    <row r="294" spans="1:6" ht="14.25">
      <c r="A294" s="1168"/>
      <c r="B294" s="223" t="s">
        <v>1489</v>
      </c>
      <c r="C294" s="222" t="s">
        <v>1350</v>
      </c>
      <c r="D294" s="1001" t="s">
        <v>1490</v>
      </c>
      <c r="E294" s="171"/>
      <c r="F294" s="172">
        <f>D294*E294</f>
        <v>0</v>
      </c>
    </row>
    <row r="295" spans="1:6">
      <c r="A295" s="1168"/>
      <c r="B295" s="180"/>
      <c r="C295" s="222"/>
      <c r="D295" s="1002"/>
      <c r="E295" s="171"/>
      <c r="F295" s="172"/>
    </row>
    <row r="296" spans="1:6" ht="30.75" customHeight="1">
      <c r="A296" s="1168"/>
      <c r="B296" s="181" t="s">
        <v>1354</v>
      </c>
      <c r="C296" s="187"/>
      <c r="D296" s="1003"/>
      <c r="E296" s="183"/>
      <c r="F296" s="184"/>
    </row>
    <row r="297" spans="1:6">
      <c r="A297" s="1168"/>
      <c r="B297" s="181"/>
      <c r="C297" s="187"/>
      <c r="D297" s="1003"/>
      <c r="E297" s="183"/>
      <c r="F297" s="184"/>
    </row>
    <row r="298" spans="1:6" ht="51">
      <c r="A298" s="1167" t="s">
        <v>1491</v>
      </c>
      <c r="B298" s="175" t="s">
        <v>1492</v>
      </c>
      <c r="C298" s="189"/>
      <c r="D298" s="1000"/>
      <c r="E298" s="171"/>
      <c r="F298" s="172"/>
    </row>
    <row r="299" spans="1:6" ht="14.25">
      <c r="A299" s="1168"/>
      <c r="B299" s="180"/>
      <c r="C299" s="222" t="s">
        <v>1350</v>
      </c>
      <c r="D299" s="1001">
        <v>50.4</v>
      </c>
      <c r="E299" s="171"/>
      <c r="F299" s="172">
        <f>D299*E299</f>
        <v>0</v>
      </c>
    </row>
    <row r="300" spans="1:6">
      <c r="A300" s="1168"/>
      <c r="B300" s="181"/>
      <c r="C300" s="187"/>
      <c r="D300" s="1003"/>
      <c r="E300" s="183"/>
      <c r="F300" s="184"/>
    </row>
    <row r="301" spans="1:6" ht="38.25">
      <c r="A301" s="1167" t="s">
        <v>1493</v>
      </c>
      <c r="B301" s="185" t="s">
        <v>1494</v>
      </c>
      <c r="C301" s="189"/>
      <c r="D301" s="1000"/>
      <c r="E301" s="171"/>
      <c r="F301" s="172"/>
    </row>
    <row r="302" spans="1:6" ht="14.25">
      <c r="A302" s="1167"/>
      <c r="B302" s="175"/>
      <c r="C302" s="189" t="s">
        <v>1356</v>
      </c>
      <c r="D302" s="1000">
        <v>190</v>
      </c>
      <c r="E302" s="171"/>
      <c r="F302" s="172">
        <f>D302*E302</f>
        <v>0</v>
      </c>
    </row>
    <row r="303" spans="1:6">
      <c r="A303" s="1167"/>
      <c r="B303" s="186"/>
      <c r="C303" s="187"/>
      <c r="D303" s="1003"/>
      <c r="E303" s="183"/>
      <c r="F303" s="184"/>
    </row>
    <row r="304" spans="1:6" ht="51">
      <c r="A304" s="1167" t="s">
        <v>1495</v>
      </c>
      <c r="B304" s="185" t="s">
        <v>1496</v>
      </c>
      <c r="C304" s="189"/>
      <c r="D304" s="1000"/>
      <c r="E304" s="171"/>
      <c r="F304" s="172"/>
    </row>
    <row r="305" spans="1:7" ht="14.25">
      <c r="A305" s="1167"/>
      <c r="B305" s="175"/>
      <c r="C305" s="189" t="s">
        <v>1358</v>
      </c>
      <c r="D305" s="1000">
        <v>76</v>
      </c>
      <c r="E305" s="171"/>
      <c r="F305" s="172">
        <f>D305*E305</f>
        <v>0</v>
      </c>
    </row>
    <row r="306" spans="1:7">
      <c r="A306" s="1167"/>
      <c r="B306" s="175"/>
      <c r="C306" s="189"/>
      <c r="D306" s="1000"/>
      <c r="E306" s="171"/>
      <c r="F306" s="172"/>
    </row>
    <row r="307" spans="1:7" ht="38.25">
      <c r="A307" s="1167" t="s">
        <v>1497</v>
      </c>
      <c r="B307" s="185" t="s">
        <v>1498</v>
      </c>
      <c r="C307" s="189"/>
      <c r="D307" s="1000"/>
      <c r="E307" s="171"/>
      <c r="F307" s="172"/>
    </row>
    <row r="308" spans="1:7" ht="14.25">
      <c r="A308" s="1167"/>
      <c r="B308" s="175"/>
      <c r="C308" s="189" t="s">
        <v>1358</v>
      </c>
      <c r="D308" s="1000">
        <v>8.3000000000000007</v>
      </c>
      <c r="E308" s="171"/>
      <c r="F308" s="172">
        <f>D308*E308</f>
        <v>0</v>
      </c>
    </row>
    <row r="309" spans="1:7">
      <c r="A309" s="1167"/>
      <c r="B309" s="191"/>
      <c r="C309" s="189"/>
      <c r="D309" s="1000"/>
      <c r="E309" s="171"/>
      <c r="F309" s="172"/>
    </row>
    <row r="310" spans="1:7" ht="127.5">
      <c r="A310" s="1167" t="s">
        <v>1431</v>
      </c>
      <c r="B310" s="175" t="s">
        <v>2688</v>
      </c>
      <c r="C310" s="189"/>
      <c r="D310" s="1000"/>
      <c r="E310" s="171"/>
      <c r="F310" s="172"/>
    </row>
    <row r="311" spans="1:7">
      <c r="A311" s="1167"/>
      <c r="B311" s="191" t="s">
        <v>1499</v>
      </c>
      <c r="C311" s="189" t="s">
        <v>1346</v>
      </c>
      <c r="D311" s="1000">
        <v>6</v>
      </c>
      <c r="E311" s="171"/>
      <c r="F311" s="172">
        <f>D311*E311</f>
        <v>0</v>
      </c>
    </row>
    <row r="312" spans="1:7">
      <c r="A312" s="1167"/>
      <c r="B312" s="175"/>
      <c r="C312" s="189"/>
      <c r="D312" s="1000"/>
      <c r="E312" s="171"/>
      <c r="F312" s="172"/>
    </row>
    <row r="313" spans="1:7" ht="14.25" customHeight="1">
      <c r="A313" s="1171">
        <v>8</v>
      </c>
      <c r="B313" s="224" t="s">
        <v>1500</v>
      </c>
      <c r="C313" s="225"/>
      <c r="D313" s="226"/>
      <c r="E313" s="227"/>
      <c r="F313" s="227"/>
      <c r="G313" s="217"/>
    </row>
    <row r="314" spans="1:7" ht="92.25" customHeight="1">
      <c r="A314" s="1171"/>
      <c r="B314" s="224" t="s">
        <v>1501</v>
      </c>
      <c r="C314" s="225"/>
      <c r="D314" s="226"/>
      <c r="E314" s="227"/>
      <c r="F314" s="227"/>
      <c r="G314" s="217"/>
    </row>
    <row r="315" spans="1:7" ht="18" customHeight="1">
      <c r="A315" s="1171"/>
      <c r="B315" s="224" t="s">
        <v>1502</v>
      </c>
      <c r="C315" s="225" t="s">
        <v>223</v>
      </c>
      <c r="D315" s="226">
        <v>8</v>
      </c>
      <c r="E315" s="227"/>
      <c r="F315" s="172">
        <f>D315*E315</f>
        <v>0</v>
      </c>
      <c r="G315" s="217"/>
    </row>
    <row r="316" spans="1:7">
      <c r="A316" s="1167"/>
      <c r="B316" s="175"/>
      <c r="C316" s="189"/>
      <c r="D316" s="1000"/>
      <c r="E316" s="171"/>
      <c r="F316" s="172"/>
    </row>
    <row r="317" spans="1:7" ht="59.25" customHeight="1">
      <c r="A317" s="1167" t="s">
        <v>1364</v>
      </c>
      <c r="B317" s="185" t="s">
        <v>1460</v>
      </c>
      <c r="C317" s="189"/>
      <c r="D317" s="1000"/>
      <c r="E317" s="171"/>
      <c r="F317" s="172"/>
    </row>
    <row r="318" spans="1:7" ht="14.25">
      <c r="A318" s="1167"/>
      <c r="B318" s="175"/>
      <c r="C318" s="189" t="s">
        <v>1358</v>
      </c>
      <c r="D318" s="188" t="s">
        <v>1503</v>
      </c>
      <c r="E318" s="171"/>
      <c r="F318" s="172">
        <f>D318*E318</f>
        <v>0</v>
      </c>
    </row>
    <row r="319" spans="1:7">
      <c r="A319" s="1167"/>
      <c r="B319" s="175"/>
      <c r="C319" s="189"/>
      <c r="D319" s="1000"/>
      <c r="E319" s="171"/>
      <c r="F319" s="172"/>
    </row>
    <row r="320" spans="1:7" ht="38.25">
      <c r="A320" s="1167" t="s">
        <v>1366</v>
      </c>
      <c r="B320" s="185" t="s">
        <v>1462</v>
      </c>
      <c r="C320" s="189"/>
      <c r="D320" s="1000"/>
      <c r="E320" s="171"/>
      <c r="F320" s="172"/>
    </row>
    <row r="321" spans="1:6" ht="14.25">
      <c r="A321" s="1167"/>
      <c r="B321" s="175"/>
      <c r="C321" s="189" t="s">
        <v>1358</v>
      </c>
      <c r="D321" s="1000">
        <v>30.62</v>
      </c>
      <c r="E321" s="171"/>
      <c r="F321" s="172">
        <f>D321*E321</f>
        <v>0</v>
      </c>
    </row>
    <row r="322" spans="1:6">
      <c r="A322" s="1167"/>
      <c r="B322" s="175"/>
      <c r="C322" s="189"/>
      <c r="D322" s="1000"/>
      <c r="E322" s="171"/>
      <c r="F322" s="172"/>
    </row>
    <row r="323" spans="1:6" ht="25.5">
      <c r="A323" s="1167" t="s">
        <v>1368</v>
      </c>
      <c r="B323" s="185" t="s">
        <v>1374</v>
      </c>
      <c r="C323" s="189"/>
      <c r="D323" s="1000"/>
      <c r="E323" s="171"/>
      <c r="F323" s="172"/>
    </row>
    <row r="324" spans="1:6" ht="14.25">
      <c r="A324" s="1167"/>
      <c r="B324" s="175"/>
      <c r="C324" s="189" t="s">
        <v>1356</v>
      </c>
      <c r="D324" s="1000">
        <v>190</v>
      </c>
      <c r="E324" s="171"/>
      <c r="F324" s="172">
        <f>D324*E324</f>
        <v>0</v>
      </c>
    </row>
    <row r="325" spans="1:6">
      <c r="A325" s="1167"/>
      <c r="B325" s="175"/>
      <c r="C325" s="189"/>
      <c r="D325" s="1000"/>
      <c r="E325" s="171"/>
      <c r="F325" s="172"/>
    </row>
    <row r="326" spans="1:6" s="217" customFormat="1" ht="43.5" customHeight="1">
      <c r="A326" s="1173">
        <v>12</v>
      </c>
      <c r="B326" s="505" t="s">
        <v>2689</v>
      </c>
      <c r="C326" s="202"/>
      <c r="D326" s="1007"/>
      <c r="E326" s="203"/>
      <c r="F326" s="211"/>
    </row>
    <row r="327" spans="1:6" s="217" customFormat="1">
      <c r="A327" s="1171"/>
      <c r="B327" s="217" t="s">
        <v>1504</v>
      </c>
      <c r="C327" s="202" t="s">
        <v>556</v>
      </c>
      <c r="D327" s="1007">
        <v>82</v>
      </c>
      <c r="E327" s="203"/>
      <c r="F327" s="211">
        <f>E327*D327</f>
        <v>0</v>
      </c>
    </row>
    <row r="328" spans="1:6" s="217" customFormat="1">
      <c r="A328" s="1171"/>
      <c r="B328" s="217" t="s">
        <v>1505</v>
      </c>
      <c r="C328" s="202" t="s">
        <v>556</v>
      </c>
      <c r="D328" s="1007">
        <v>110</v>
      </c>
      <c r="E328" s="203"/>
      <c r="F328" s="211">
        <f>E328*D328</f>
        <v>0</v>
      </c>
    </row>
    <row r="329" spans="1:6" s="217" customFormat="1">
      <c r="A329" s="1171"/>
      <c r="C329" s="202"/>
      <c r="D329" s="1007"/>
      <c r="E329" s="203"/>
      <c r="F329" s="211"/>
    </row>
    <row r="330" spans="1:6" ht="38.25">
      <c r="A330" s="1167" t="s">
        <v>1373</v>
      </c>
      <c r="B330" s="175" t="s">
        <v>2835</v>
      </c>
      <c r="C330" s="189"/>
      <c r="D330" s="1000"/>
      <c r="E330" s="171"/>
      <c r="F330" s="172"/>
    </row>
    <row r="331" spans="1:6">
      <c r="A331" s="1167"/>
      <c r="B331" s="191" t="s">
        <v>1506</v>
      </c>
      <c r="C331" s="189" t="s">
        <v>223</v>
      </c>
      <c r="D331" s="1000">
        <v>8</v>
      </c>
      <c r="E331" s="171"/>
      <c r="F331" s="172">
        <f>D331*E331</f>
        <v>0</v>
      </c>
    </row>
    <row r="332" spans="1:6">
      <c r="A332" s="1167"/>
      <c r="B332" s="191" t="s">
        <v>1507</v>
      </c>
      <c r="C332" s="189" t="s">
        <v>223</v>
      </c>
      <c r="D332" s="1000">
        <v>10</v>
      </c>
      <c r="E332" s="171"/>
      <c r="F332" s="172">
        <f>D332*E332</f>
        <v>0</v>
      </c>
    </row>
    <row r="333" spans="1:6" s="217" customFormat="1">
      <c r="A333" s="1171"/>
      <c r="C333" s="189"/>
      <c r="D333" s="1000"/>
      <c r="E333" s="171"/>
      <c r="F333" s="172"/>
    </row>
    <row r="334" spans="1:6" s="217" customFormat="1">
      <c r="A334" s="1171"/>
      <c r="C334" s="189"/>
      <c r="D334" s="1000"/>
      <c r="E334" s="171"/>
      <c r="F334" s="172"/>
    </row>
    <row r="335" spans="1:6" ht="25.5">
      <c r="A335" s="1167" t="s">
        <v>1375</v>
      </c>
      <c r="B335" s="175" t="s">
        <v>2836</v>
      </c>
      <c r="C335" s="212"/>
      <c r="D335" s="1006"/>
      <c r="E335" s="212"/>
      <c r="F335" s="212"/>
    </row>
    <row r="336" spans="1:6" ht="216.75">
      <c r="B336" s="175" t="s">
        <v>1508</v>
      </c>
      <c r="C336" s="1325"/>
      <c r="D336" s="1326"/>
      <c r="E336" s="171"/>
      <c r="F336" s="1327"/>
    </row>
    <row r="337" spans="1:6" ht="191.25">
      <c r="A337" s="1328"/>
      <c r="B337" s="1230" t="s">
        <v>2971</v>
      </c>
      <c r="C337" s="1325"/>
      <c r="D337" s="1326"/>
      <c r="E337" s="171"/>
      <c r="F337" s="1327"/>
    </row>
    <row r="338" spans="1:6" ht="15">
      <c r="A338" s="1328"/>
      <c r="B338" s="175"/>
      <c r="C338" s="189" t="s">
        <v>223</v>
      </c>
      <c r="D338" s="188">
        <v>2</v>
      </c>
      <c r="E338" s="171"/>
      <c r="F338" s="172">
        <f>D338*E338</f>
        <v>0</v>
      </c>
    </row>
    <row r="339" spans="1:6">
      <c r="A339" s="1167"/>
      <c r="B339" s="185"/>
      <c r="C339" s="171"/>
      <c r="D339" s="1008"/>
      <c r="E339" s="171"/>
      <c r="F339" s="172"/>
    </row>
    <row r="340" spans="1:6" ht="25.5">
      <c r="A340" s="1167" t="s">
        <v>1509</v>
      </c>
      <c r="B340" s="228" t="s">
        <v>1481</v>
      </c>
      <c r="C340" s="176"/>
      <c r="D340" s="1000"/>
      <c r="E340" s="171"/>
      <c r="F340" s="172"/>
    </row>
    <row r="341" spans="1:6">
      <c r="A341" s="1167"/>
      <c r="B341" s="193"/>
      <c r="C341" s="176" t="s">
        <v>1346</v>
      </c>
      <c r="D341" s="1000">
        <v>1</v>
      </c>
      <c r="E341" s="171"/>
      <c r="F341" s="172">
        <f>D341*E341</f>
        <v>0</v>
      </c>
    </row>
    <row r="342" spans="1:6">
      <c r="A342" s="1167"/>
      <c r="B342" s="193"/>
      <c r="C342" s="176"/>
      <c r="D342" s="1000"/>
      <c r="E342" s="171"/>
      <c r="F342" s="172"/>
    </row>
    <row r="343" spans="1:6">
      <c r="A343" s="1167"/>
      <c r="B343" s="175"/>
      <c r="C343" s="176" t="s">
        <v>1346</v>
      </c>
      <c r="D343" s="1000">
        <v>1</v>
      </c>
      <c r="E343" s="171"/>
      <c r="F343" s="171"/>
    </row>
    <row r="344" spans="1:6">
      <c r="A344" s="1167"/>
      <c r="B344" s="175"/>
      <c r="C344" s="176"/>
      <c r="D344" s="1000"/>
      <c r="E344" s="171"/>
      <c r="F344" s="172"/>
    </row>
    <row r="345" spans="1:6" ht="15.75">
      <c r="A345" s="1355" t="s">
        <v>1483</v>
      </c>
      <c r="B345" s="1356" t="s">
        <v>1510</v>
      </c>
      <c r="C345" s="1357"/>
      <c r="D345" s="1358"/>
      <c r="E345" s="1359"/>
      <c r="F345" s="1361">
        <f>SUM(F287:F344)</f>
        <v>0</v>
      </c>
    </row>
    <row r="346" spans="1:6" ht="15.75">
      <c r="A346" s="1355" t="s">
        <v>1511</v>
      </c>
      <c r="B346" s="1356" t="s">
        <v>1512</v>
      </c>
      <c r="C346" s="1357"/>
      <c r="D346" s="1358"/>
      <c r="E346" s="1359"/>
      <c r="F346" s="1361"/>
    </row>
    <row r="347" spans="1:6" ht="15.75">
      <c r="A347" s="1166"/>
      <c r="B347" s="192"/>
      <c r="C347" s="170"/>
      <c r="D347" s="999"/>
      <c r="E347" s="171"/>
      <c r="F347" s="172"/>
    </row>
    <row r="348" spans="1:6" ht="25.5">
      <c r="A348" s="1167" t="s">
        <v>19</v>
      </c>
      <c r="B348" s="185" t="s">
        <v>1513</v>
      </c>
      <c r="C348" s="176"/>
      <c r="D348" s="1000"/>
      <c r="E348" s="171"/>
      <c r="F348" s="172"/>
    </row>
    <row r="349" spans="1:6">
      <c r="A349" s="1167"/>
      <c r="B349" s="193"/>
      <c r="C349" s="176" t="s">
        <v>1346</v>
      </c>
      <c r="D349" s="1000">
        <v>1</v>
      </c>
      <c r="E349" s="171"/>
      <c r="F349" s="172">
        <f>D349*E349</f>
        <v>0</v>
      </c>
    </row>
    <row r="350" spans="1:6">
      <c r="A350" s="1167"/>
      <c r="B350" s="193"/>
      <c r="C350" s="176"/>
      <c r="D350" s="1000"/>
      <c r="E350" s="171"/>
      <c r="F350" s="172"/>
    </row>
    <row r="351" spans="1:6" ht="114.75">
      <c r="A351" s="1167" t="s">
        <v>1380</v>
      </c>
      <c r="B351" s="175" t="s">
        <v>2690</v>
      </c>
      <c r="C351" s="189"/>
      <c r="D351" s="1000"/>
      <c r="E351" s="171"/>
      <c r="F351" s="172"/>
    </row>
    <row r="352" spans="1:6">
      <c r="A352" s="1167"/>
      <c r="B352" s="175"/>
      <c r="C352" s="189" t="s">
        <v>223</v>
      </c>
      <c r="D352" s="1000">
        <v>3</v>
      </c>
      <c r="E352" s="171"/>
      <c r="F352" s="172">
        <f>D352*E352</f>
        <v>0</v>
      </c>
    </row>
    <row r="353" spans="1:6">
      <c r="A353" s="1167"/>
      <c r="B353" s="191"/>
      <c r="C353" s="189"/>
      <c r="D353" s="1000"/>
      <c r="E353" s="171"/>
      <c r="F353" s="172"/>
    </row>
    <row r="354" spans="1:6" ht="63.75">
      <c r="A354" s="1167" t="s">
        <v>1491</v>
      </c>
      <c r="B354" s="175" t="s">
        <v>1514</v>
      </c>
      <c r="C354" s="176"/>
      <c r="D354" s="1000"/>
      <c r="E354" s="171"/>
      <c r="F354" s="172"/>
    </row>
    <row r="355" spans="1:6" ht="14.25">
      <c r="A355" s="1168"/>
      <c r="B355" s="229" t="s">
        <v>1515</v>
      </c>
      <c r="C355" s="179" t="s">
        <v>1350</v>
      </c>
      <c r="D355" s="1001" t="s">
        <v>1516</v>
      </c>
      <c r="E355" s="171"/>
      <c r="F355" s="172">
        <f>D355*E355</f>
        <v>0</v>
      </c>
    </row>
    <row r="356" spans="1:6">
      <c r="A356" s="1168"/>
      <c r="B356" s="181"/>
      <c r="C356" s="182"/>
      <c r="D356" s="1003"/>
      <c r="E356" s="183"/>
      <c r="F356" s="184"/>
    </row>
    <row r="357" spans="1:6">
      <c r="A357" s="1167" t="s">
        <v>1493</v>
      </c>
      <c r="B357" s="185" t="s">
        <v>1517</v>
      </c>
      <c r="C357" s="176"/>
      <c r="D357" s="1000"/>
      <c r="E357" s="171"/>
      <c r="F357" s="172"/>
    </row>
    <row r="358" spans="1:6" ht="14.25">
      <c r="A358" s="1167"/>
      <c r="B358" s="175"/>
      <c r="C358" s="176" t="s">
        <v>1356</v>
      </c>
      <c r="D358" s="1000">
        <v>52.8</v>
      </c>
      <c r="E358" s="171"/>
      <c r="F358" s="172">
        <f>D358*E358</f>
        <v>0</v>
      </c>
    </row>
    <row r="359" spans="1:6">
      <c r="A359" s="1167"/>
      <c r="B359" s="186"/>
      <c r="C359" s="187"/>
      <c r="D359" s="1003"/>
      <c r="E359" s="183"/>
      <c r="F359" s="184"/>
    </row>
    <row r="360" spans="1:6" ht="51">
      <c r="A360" s="1167" t="s">
        <v>1495</v>
      </c>
      <c r="B360" s="185" t="s">
        <v>1518</v>
      </c>
      <c r="C360" s="176"/>
      <c r="D360" s="1000"/>
      <c r="E360" s="171"/>
      <c r="F360" s="172"/>
    </row>
    <row r="361" spans="1:6" ht="14.25">
      <c r="A361" s="1167"/>
      <c r="B361" s="175"/>
      <c r="C361" s="176" t="s">
        <v>1358</v>
      </c>
      <c r="D361" s="1000">
        <v>21.12</v>
      </c>
      <c r="E361" s="171"/>
      <c r="F361" s="172">
        <f>D361*E361</f>
        <v>0</v>
      </c>
    </row>
    <row r="362" spans="1:6">
      <c r="A362" s="1167"/>
      <c r="B362" s="175"/>
      <c r="C362" s="176"/>
      <c r="D362" s="1000"/>
      <c r="E362" s="171"/>
      <c r="F362" s="172"/>
    </row>
    <row r="363" spans="1:6" ht="63.75">
      <c r="A363" s="1167" t="s">
        <v>1497</v>
      </c>
      <c r="B363" s="185" t="s">
        <v>1460</v>
      </c>
      <c r="C363" s="176"/>
      <c r="D363" s="1000"/>
      <c r="E363" s="171"/>
      <c r="F363" s="172"/>
    </row>
    <row r="364" spans="1:6">
      <c r="A364" s="1167"/>
      <c r="B364" s="185" t="s">
        <v>1519</v>
      </c>
      <c r="C364" s="176"/>
      <c r="D364" s="1000"/>
      <c r="E364" s="171"/>
      <c r="F364" s="172"/>
    </row>
    <row r="365" spans="1:6" ht="14.25">
      <c r="A365" s="1167"/>
      <c r="B365" s="175"/>
      <c r="C365" s="176" t="s">
        <v>1358</v>
      </c>
      <c r="D365" s="1000" t="s">
        <v>1520</v>
      </c>
      <c r="E365" s="171"/>
      <c r="F365" s="172">
        <f>D365*E365</f>
        <v>0</v>
      </c>
    </row>
    <row r="366" spans="1:6">
      <c r="A366" s="1167"/>
      <c r="B366" s="175"/>
      <c r="C366" s="176"/>
      <c r="D366" s="1000"/>
      <c r="E366" s="171"/>
      <c r="F366" s="172"/>
    </row>
    <row r="367" spans="1:6">
      <c r="A367" s="1167"/>
      <c r="B367" s="175"/>
      <c r="C367" s="189"/>
      <c r="D367" s="1000"/>
      <c r="E367" s="171"/>
      <c r="F367" s="172"/>
    </row>
    <row r="368" spans="1:6" ht="38.25">
      <c r="A368" s="1167" t="s">
        <v>1431</v>
      </c>
      <c r="B368" s="185" t="s">
        <v>1462</v>
      </c>
      <c r="C368" s="189"/>
      <c r="D368" s="1000"/>
      <c r="E368" s="171"/>
      <c r="F368" s="172"/>
    </row>
    <row r="369" spans="1:6" ht="14.25">
      <c r="A369" s="1167"/>
      <c r="B369" s="175"/>
      <c r="C369" s="189" t="s">
        <v>1358</v>
      </c>
      <c r="D369" s="1000">
        <v>3</v>
      </c>
      <c r="E369" s="171"/>
      <c r="F369" s="172">
        <f>D369*E369</f>
        <v>0</v>
      </c>
    </row>
    <row r="370" spans="1:6">
      <c r="A370" s="1167"/>
      <c r="B370" s="175"/>
      <c r="C370" s="176"/>
      <c r="D370" s="1000"/>
      <c r="E370" s="171"/>
      <c r="F370" s="172"/>
    </row>
    <row r="371" spans="1:6" ht="25.5">
      <c r="A371" s="1167" t="s">
        <v>1361</v>
      </c>
      <c r="B371" s="185" t="s">
        <v>1521</v>
      </c>
      <c r="C371" s="176"/>
      <c r="D371" s="1000"/>
      <c r="E371" s="171"/>
      <c r="F371" s="172"/>
    </row>
    <row r="372" spans="1:6" ht="14.25">
      <c r="A372" s="1167"/>
      <c r="B372" s="175"/>
      <c r="C372" s="176" t="s">
        <v>1356</v>
      </c>
      <c r="D372" s="1000">
        <v>66</v>
      </c>
      <c r="E372" s="171"/>
      <c r="F372" s="172">
        <f>D372*E372</f>
        <v>0</v>
      </c>
    </row>
    <row r="373" spans="1:6">
      <c r="A373" s="1167"/>
      <c r="B373" s="175"/>
      <c r="C373" s="189"/>
      <c r="D373" s="1000"/>
      <c r="E373" s="171"/>
      <c r="F373" s="172"/>
    </row>
    <row r="374" spans="1:6" s="217" customFormat="1" ht="43.5" customHeight="1">
      <c r="A374" s="1173">
        <v>9</v>
      </c>
      <c r="B374" s="505" t="s">
        <v>2689</v>
      </c>
      <c r="C374" s="202"/>
      <c r="D374" s="1007"/>
      <c r="E374" s="203"/>
      <c r="F374" s="211"/>
    </row>
    <row r="375" spans="1:6" s="217" customFormat="1">
      <c r="A375" s="1171"/>
      <c r="B375" s="217" t="s">
        <v>1504</v>
      </c>
      <c r="C375" s="202" t="s">
        <v>556</v>
      </c>
      <c r="D375" s="1007">
        <v>38</v>
      </c>
      <c r="E375" s="203"/>
      <c r="F375" s="211">
        <f>E375*D375</f>
        <v>0</v>
      </c>
    </row>
    <row r="376" spans="1:6" s="217" customFormat="1">
      <c r="A376" s="1171"/>
      <c r="B376" s="217" t="s">
        <v>1505</v>
      </c>
      <c r="C376" s="202" t="s">
        <v>556</v>
      </c>
      <c r="D376" s="1007">
        <v>30</v>
      </c>
      <c r="E376" s="203"/>
      <c r="F376" s="211">
        <f>E376*D376</f>
        <v>0</v>
      </c>
    </row>
    <row r="377" spans="1:6" s="217" customFormat="1">
      <c r="A377" s="1171"/>
      <c r="C377" s="202"/>
      <c r="D377" s="1007"/>
      <c r="E377" s="203"/>
      <c r="F377" s="211"/>
    </row>
    <row r="378" spans="1:6" ht="38.25">
      <c r="A378" s="1167" t="s">
        <v>1366</v>
      </c>
      <c r="B378" s="175" t="s">
        <v>2835</v>
      </c>
      <c r="C378" s="189"/>
      <c r="D378" s="1000"/>
      <c r="E378" s="171"/>
      <c r="F378" s="172"/>
    </row>
    <row r="379" spans="1:6">
      <c r="A379" s="1167"/>
      <c r="B379" s="191" t="s">
        <v>1506</v>
      </c>
      <c r="C379" s="189" t="s">
        <v>223</v>
      </c>
      <c r="D379" s="1000">
        <v>4</v>
      </c>
      <c r="E379" s="171"/>
      <c r="F379" s="172">
        <f>D379*E379</f>
        <v>0</v>
      </c>
    </row>
    <row r="380" spans="1:6">
      <c r="A380" s="1167"/>
      <c r="B380" s="191" t="s">
        <v>1507</v>
      </c>
      <c r="C380" s="189" t="s">
        <v>223</v>
      </c>
      <c r="D380" s="1000">
        <v>3</v>
      </c>
      <c r="E380" s="171"/>
      <c r="F380" s="172">
        <f>D380*E380</f>
        <v>0</v>
      </c>
    </row>
    <row r="381" spans="1:6">
      <c r="A381" s="1167"/>
      <c r="B381" s="175"/>
      <c r="C381" s="176"/>
      <c r="D381" s="1000"/>
      <c r="E381" s="171"/>
      <c r="F381" s="172"/>
    </row>
    <row r="382" spans="1:6">
      <c r="A382" s="1167"/>
      <c r="B382" s="175"/>
      <c r="C382" s="176"/>
      <c r="D382" s="1000"/>
      <c r="E382" s="171"/>
      <c r="F382" s="172"/>
    </row>
    <row r="383" spans="1:6" ht="15.75">
      <c r="A383" s="1355" t="s">
        <v>1511</v>
      </c>
      <c r="B383" s="1356" t="s">
        <v>1522</v>
      </c>
      <c r="C383" s="1357"/>
      <c r="D383" s="1358"/>
      <c r="E383" s="1359"/>
      <c r="F383" s="1361">
        <f>SUM(F349:F381)</f>
        <v>0</v>
      </c>
    </row>
    <row r="384" spans="1:6" ht="15.75">
      <c r="A384" s="1355" t="s">
        <v>1523</v>
      </c>
      <c r="B384" s="1356" t="s">
        <v>1524</v>
      </c>
      <c r="C384" s="1357"/>
      <c r="D384" s="1358"/>
      <c r="E384" s="1359"/>
      <c r="F384" s="1361"/>
    </row>
    <row r="385" spans="1:6" ht="15.75">
      <c r="A385" s="1166"/>
      <c r="B385" s="192"/>
      <c r="C385" s="170"/>
      <c r="D385" s="999"/>
      <c r="E385" s="171"/>
      <c r="F385" s="172"/>
    </row>
    <row r="386" spans="1:6" s="197" customFormat="1" ht="51">
      <c r="A386" s="1169"/>
      <c r="B386" s="194" t="s">
        <v>1525</v>
      </c>
      <c r="C386" s="195"/>
      <c r="D386" s="1009"/>
      <c r="E386" s="196"/>
      <c r="F386" s="199"/>
    </row>
    <row r="387" spans="1:6" ht="15.75">
      <c r="A387" s="1166"/>
      <c r="B387" s="192"/>
      <c r="C387" s="170"/>
      <c r="D387" s="999"/>
      <c r="E387" s="171"/>
      <c r="F387" s="172"/>
    </row>
    <row r="388" spans="1:6" s="167" customFormat="1" ht="132" customHeight="1">
      <c r="A388" s="1167" t="s">
        <v>19</v>
      </c>
      <c r="B388" s="194" t="s">
        <v>1526</v>
      </c>
      <c r="C388" s="233"/>
      <c r="D388" s="1329"/>
      <c r="E388" s="233"/>
      <c r="F388" s="1330"/>
    </row>
    <row r="389" spans="1:6" s="167" customFormat="1" ht="63.75" customHeight="1">
      <c r="A389" s="1331"/>
      <c r="B389" s="194" t="s">
        <v>1527</v>
      </c>
      <c r="C389" s="233" t="s">
        <v>223</v>
      </c>
      <c r="D389" s="1329">
        <v>8</v>
      </c>
      <c r="E389" s="233"/>
      <c r="F389" s="1330"/>
    </row>
    <row r="390" spans="1:6" s="167" customFormat="1" ht="24" customHeight="1">
      <c r="A390" s="1331"/>
      <c r="B390" s="194" t="s">
        <v>1528</v>
      </c>
      <c r="C390" s="233" t="s">
        <v>223</v>
      </c>
      <c r="D390" s="1329">
        <v>8</v>
      </c>
      <c r="E390" s="233"/>
      <c r="F390" s="1330"/>
    </row>
    <row r="391" spans="1:6" s="167" customFormat="1" ht="51">
      <c r="A391" s="1331"/>
      <c r="B391" s="194" t="s">
        <v>2837</v>
      </c>
      <c r="C391" s="233"/>
      <c r="D391" s="1329"/>
      <c r="E391" s="233"/>
      <c r="F391" s="1330"/>
    </row>
    <row r="392" spans="1:6" s="167" customFormat="1" ht="14.25" customHeight="1">
      <c r="A392" s="1331"/>
      <c r="B392" s="194" t="s">
        <v>1529</v>
      </c>
      <c r="C392" s="232" t="s">
        <v>1236</v>
      </c>
      <c r="D392" s="1362">
        <v>0.9</v>
      </c>
      <c r="E392" s="1363"/>
      <c r="F392" s="1363"/>
    </row>
    <row r="393" spans="1:6" s="167" customFormat="1" ht="15" customHeight="1">
      <c r="A393" s="1331"/>
      <c r="B393" s="194" t="s">
        <v>1530</v>
      </c>
      <c r="C393" s="232" t="s">
        <v>1236</v>
      </c>
      <c r="D393" s="1362">
        <v>4.0999999999999996</v>
      </c>
      <c r="E393" s="1363"/>
      <c r="F393" s="1363"/>
    </row>
    <row r="394" spans="1:6" s="167" customFormat="1" ht="15" customHeight="1">
      <c r="A394" s="1331"/>
      <c r="B394" s="194" t="s">
        <v>1531</v>
      </c>
      <c r="C394" s="232" t="s">
        <v>1236</v>
      </c>
      <c r="D394" s="1362">
        <v>51.7</v>
      </c>
      <c r="E394" s="1363"/>
      <c r="F394" s="1363"/>
    </row>
    <row r="395" spans="1:6" s="167" customFormat="1" ht="12.75" customHeight="1">
      <c r="A395" s="1331"/>
      <c r="B395" s="194" t="s">
        <v>1532</v>
      </c>
      <c r="C395" s="232" t="s">
        <v>1236</v>
      </c>
      <c r="D395" s="1362">
        <v>69.8</v>
      </c>
      <c r="E395" s="1363"/>
      <c r="F395" s="1363"/>
    </row>
    <row r="396" spans="1:6" s="167" customFormat="1" ht="15" customHeight="1">
      <c r="A396" s="1331"/>
      <c r="B396" s="194" t="s">
        <v>1533</v>
      </c>
      <c r="C396" s="232" t="s">
        <v>1236</v>
      </c>
      <c r="D396" s="1362">
        <v>21.2</v>
      </c>
      <c r="E396" s="1363"/>
      <c r="F396" s="1363"/>
    </row>
    <row r="397" spans="1:6" s="167" customFormat="1" ht="14.25">
      <c r="A397" s="1331"/>
      <c r="B397" s="194" t="s">
        <v>1534</v>
      </c>
      <c r="C397" s="232" t="s">
        <v>1236</v>
      </c>
      <c r="D397" s="1362">
        <v>1</v>
      </c>
      <c r="E397" s="1363"/>
      <c r="F397" s="1363"/>
    </row>
    <row r="398" spans="1:6" s="167" customFormat="1" ht="15" customHeight="1">
      <c r="A398" s="1331"/>
      <c r="B398" s="194" t="s">
        <v>1535</v>
      </c>
      <c r="C398" s="232" t="s">
        <v>1236</v>
      </c>
      <c r="D398" s="1362">
        <v>2</v>
      </c>
      <c r="E398" s="1363"/>
      <c r="F398" s="1363"/>
    </row>
    <row r="399" spans="1:6" s="167" customFormat="1">
      <c r="A399" s="1331"/>
      <c r="B399" s="194"/>
      <c r="C399" s="233"/>
      <c r="D399" s="1329"/>
      <c r="E399" s="233"/>
      <c r="F399" s="1330"/>
    </row>
    <row r="400" spans="1:6" s="167" customFormat="1" ht="57.75" customHeight="1">
      <c r="A400" s="1331"/>
      <c r="B400" s="194" t="s">
        <v>1536</v>
      </c>
      <c r="C400" s="232" t="s">
        <v>1236</v>
      </c>
      <c r="D400" s="1332">
        <v>20</v>
      </c>
      <c r="E400" s="232"/>
      <c r="F400" s="1364"/>
    </row>
    <row r="401" spans="1:6" s="167" customFormat="1" ht="71.25" customHeight="1">
      <c r="A401" s="1331"/>
      <c r="B401" s="194" t="s">
        <v>1537</v>
      </c>
      <c r="C401" s="232" t="s">
        <v>1236</v>
      </c>
      <c r="D401" s="1332">
        <v>100</v>
      </c>
      <c r="E401" s="232"/>
      <c r="F401" s="1364"/>
    </row>
    <row r="402" spans="1:6" s="167" customFormat="1" ht="52.5" customHeight="1">
      <c r="A402" s="1175"/>
      <c r="B402" s="194" t="s">
        <v>2972</v>
      </c>
      <c r="C402" s="232" t="s">
        <v>218</v>
      </c>
      <c r="D402" s="1332">
        <v>25</v>
      </c>
      <c r="E402" s="232"/>
      <c r="F402" s="1364"/>
    </row>
    <row r="403" spans="1:6" s="167" customFormat="1" ht="15" customHeight="1">
      <c r="A403" s="1331"/>
      <c r="B403" s="194"/>
      <c r="C403" s="233"/>
      <c r="D403" s="1329"/>
      <c r="E403" s="233"/>
      <c r="F403" s="1330"/>
    </row>
    <row r="404" spans="1:6" s="167" customFormat="1" ht="27.75" customHeight="1">
      <c r="A404" s="1331"/>
      <c r="B404" s="194" t="s">
        <v>2838</v>
      </c>
      <c r="C404" s="1365" t="s">
        <v>1346</v>
      </c>
      <c r="D404" s="1366">
        <v>1</v>
      </c>
      <c r="E404" s="1367"/>
      <c r="F404" s="231">
        <f>D404*E404</f>
        <v>0</v>
      </c>
    </row>
    <row r="405" spans="1:6" s="167" customFormat="1" ht="21" customHeight="1">
      <c r="A405" s="1331"/>
      <c r="B405" s="194"/>
      <c r="C405" s="232"/>
      <c r="D405" s="1332"/>
      <c r="E405" s="232"/>
      <c r="F405" s="172"/>
    </row>
    <row r="406" spans="1:6" s="167" customFormat="1" ht="17.25" customHeight="1">
      <c r="A406" s="1167" t="s">
        <v>32</v>
      </c>
      <c r="B406" s="194" t="s">
        <v>2839</v>
      </c>
      <c r="C406" s="232"/>
      <c r="D406" s="1332"/>
      <c r="E406" s="232"/>
      <c r="F406" s="172"/>
    </row>
    <row r="407" spans="1:6" s="167" customFormat="1" ht="84" customHeight="1">
      <c r="A407" s="1331"/>
      <c r="B407" s="194" t="s">
        <v>1538</v>
      </c>
      <c r="C407" s="232"/>
      <c r="D407" s="1332"/>
      <c r="E407" s="232"/>
      <c r="F407" s="172"/>
    </row>
    <row r="408" spans="1:6">
      <c r="A408" s="1167"/>
      <c r="B408" s="193"/>
      <c r="C408" s="232" t="s">
        <v>1346</v>
      </c>
      <c r="D408" s="1332">
        <v>1</v>
      </c>
      <c r="E408" s="1333"/>
      <c r="F408" s="172">
        <f>D408*E408</f>
        <v>0</v>
      </c>
    </row>
    <row r="409" spans="1:6" ht="17.25" customHeight="1">
      <c r="A409" s="1331"/>
      <c r="B409" s="194"/>
      <c r="C409" s="232"/>
      <c r="D409" s="1332"/>
      <c r="E409" s="1333"/>
      <c r="F409" s="172"/>
    </row>
    <row r="410" spans="1:6" ht="96.75" customHeight="1">
      <c r="A410" s="1167" t="s">
        <v>53</v>
      </c>
      <c r="B410" s="194" t="s">
        <v>1539</v>
      </c>
      <c r="C410" s="233" t="s">
        <v>1346</v>
      </c>
      <c r="D410" s="1329">
        <v>5</v>
      </c>
      <c r="E410" s="1334"/>
      <c r="F410" s="171">
        <f>D410*E410</f>
        <v>0</v>
      </c>
    </row>
    <row r="411" spans="1:6" ht="15.75" customHeight="1">
      <c r="A411" s="1167"/>
      <c r="B411" s="193"/>
      <c r="C411" s="232"/>
      <c r="D411" s="1332"/>
      <c r="E411" s="232"/>
      <c r="F411" s="172"/>
    </row>
    <row r="412" spans="1:6" ht="25.5">
      <c r="A412" s="1167" t="s">
        <v>219</v>
      </c>
      <c r="B412" s="210" t="s">
        <v>1466</v>
      </c>
      <c r="C412" s="176"/>
      <c r="D412" s="1000"/>
      <c r="E412" s="171"/>
      <c r="F412" s="172"/>
    </row>
    <row r="413" spans="1:6">
      <c r="A413" s="1167"/>
      <c r="B413" s="185" t="s">
        <v>1467</v>
      </c>
      <c r="C413" s="176"/>
      <c r="D413" s="1000"/>
      <c r="E413" s="171"/>
      <c r="F413" s="172"/>
    </row>
    <row r="414" spans="1:6" ht="15.75" customHeight="1">
      <c r="A414" s="1167"/>
      <c r="B414" s="210" t="s">
        <v>1473</v>
      </c>
      <c r="C414" s="176" t="s">
        <v>1236</v>
      </c>
      <c r="D414" s="1000">
        <v>25</v>
      </c>
      <c r="E414" s="171"/>
      <c r="F414" s="172">
        <f>D414*E414</f>
        <v>0</v>
      </c>
    </row>
    <row r="415" spans="1:6">
      <c r="A415" s="1167"/>
      <c r="B415" s="210" t="s">
        <v>1474</v>
      </c>
      <c r="C415" s="176" t="s">
        <v>1236</v>
      </c>
      <c r="D415" s="1000">
        <v>34</v>
      </c>
      <c r="E415" s="171"/>
      <c r="F415" s="172">
        <f>D415*E415</f>
        <v>0</v>
      </c>
    </row>
    <row r="416" spans="1:6" ht="15.75" customHeight="1">
      <c r="A416" s="1167"/>
      <c r="B416" s="193"/>
      <c r="C416" s="232"/>
      <c r="D416" s="1332"/>
      <c r="E416" s="232"/>
      <c r="F416" s="172"/>
    </row>
    <row r="417" spans="1:6" ht="38.25">
      <c r="A417" s="1167" t="s">
        <v>224</v>
      </c>
      <c r="B417" s="210" t="s">
        <v>2840</v>
      </c>
      <c r="C417" s="176"/>
      <c r="D417" s="1000"/>
      <c r="E417" s="171"/>
      <c r="F417" s="172"/>
    </row>
    <row r="418" spans="1:6">
      <c r="A418" s="1167"/>
      <c r="B418" s="185" t="s">
        <v>1467</v>
      </c>
      <c r="C418" s="176"/>
      <c r="D418" s="1000"/>
      <c r="E418" s="171"/>
      <c r="F418" s="172"/>
    </row>
    <row r="419" spans="1:6" ht="15.75" customHeight="1">
      <c r="A419" s="1167"/>
      <c r="B419" s="210" t="s">
        <v>1473</v>
      </c>
      <c r="C419" s="176" t="s">
        <v>1236</v>
      </c>
      <c r="D419" s="1000">
        <v>25</v>
      </c>
      <c r="E419" s="171"/>
      <c r="F419" s="172">
        <f>D419*E419</f>
        <v>0</v>
      </c>
    </row>
    <row r="420" spans="1:6">
      <c r="A420" s="1167"/>
      <c r="B420" s="210" t="s">
        <v>1474</v>
      </c>
      <c r="C420" s="176" t="s">
        <v>1236</v>
      </c>
      <c r="D420" s="1000">
        <v>34</v>
      </c>
      <c r="E420" s="171"/>
      <c r="F420" s="172">
        <f>D420*E420</f>
        <v>0</v>
      </c>
    </row>
    <row r="421" spans="1:6">
      <c r="A421" s="1167"/>
      <c r="B421" s="210"/>
      <c r="C421" s="176"/>
      <c r="D421" s="1000"/>
      <c r="E421" s="171"/>
      <c r="F421" s="172"/>
    </row>
    <row r="422" spans="1:6" ht="15.75">
      <c r="A422" s="1355" t="s">
        <v>1523</v>
      </c>
      <c r="B422" s="1356" t="s">
        <v>1540</v>
      </c>
      <c r="C422" s="1357"/>
      <c r="D422" s="1358"/>
      <c r="E422" s="1359"/>
      <c r="F422" s="1361">
        <f>SUM(F385:F421)</f>
        <v>0</v>
      </c>
    </row>
    <row r="423" spans="1:6" ht="15.75">
      <c r="A423" s="1355" t="s">
        <v>1541</v>
      </c>
      <c r="B423" s="1356" t="s">
        <v>1542</v>
      </c>
      <c r="C423" s="1357"/>
      <c r="D423" s="1358"/>
      <c r="E423" s="1359"/>
      <c r="F423" s="1361"/>
    </row>
    <row r="424" spans="1:6" ht="15.75">
      <c r="A424" s="1166"/>
      <c r="B424" s="192"/>
      <c r="C424" s="170"/>
      <c r="D424" s="999"/>
      <c r="E424" s="171"/>
      <c r="F424" s="172"/>
    </row>
    <row r="425" spans="1:6" ht="25.5">
      <c r="A425" s="1167" t="s">
        <v>19</v>
      </c>
      <c r="B425" s="185" t="s">
        <v>1543</v>
      </c>
      <c r="C425" s="176"/>
      <c r="D425" s="1000"/>
      <c r="E425" s="171"/>
      <c r="F425" s="172"/>
    </row>
    <row r="426" spans="1:6" ht="30.75" customHeight="1">
      <c r="A426" s="1167"/>
      <c r="B426" s="234" t="s">
        <v>1544</v>
      </c>
      <c r="C426" s="176"/>
      <c r="D426" s="1000"/>
      <c r="E426" s="171"/>
      <c r="F426" s="172"/>
    </row>
    <row r="427" spans="1:6" ht="30" customHeight="1">
      <c r="A427" s="1167"/>
      <c r="B427" s="234" t="s">
        <v>1545</v>
      </c>
      <c r="C427" s="176"/>
      <c r="D427" s="1000"/>
      <c r="E427" s="171"/>
      <c r="F427" s="172"/>
    </row>
    <row r="428" spans="1:6" ht="169.5" customHeight="1">
      <c r="A428" s="1167"/>
      <c r="B428" s="235" t="s">
        <v>1546</v>
      </c>
      <c r="C428" s="176"/>
      <c r="D428" s="1000"/>
      <c r="E428" s="171"/>
      <c r="F428" s="172"/>
    </row>
    <row r="429" spans="1:6" ht="24" customHeight="1">
      <c r="A429" s="1167"/>
      <c r="B429" s="234" t="s">
        <v>1547</v>
      </c>
      <c r="C429" s="176"/>
      <c r="D429" s="1000"/>
      <c r="E429" s="171"/>
      <c r="F429" s="172"/>
    </row>
    <row r="430" spans="1:6" ht="23.25" customHeight="1">
      <c r="A430" s="1167"/>
      <c r="B430" s="234" t="s">
        <v>1548</v>
      </c>
      <c r="C430" s="176"/>
      <c r="D430" s="1000"/>
      <c r="E430" s="171"/>
      <c r="F430" s="172"/>
    </row>
    <row r="431" spans="1:6">
      <c r="A431" s="1167"/>
      <c r="B431" s="236" t="s">
        <v>1549</v>
      </c>
      <c r="C431" s="176" t="s">
        <v>1346</v>
      </c>
      <c r="D431" s="1000">
        <v>22</v>
      </c>
      <c r="E431" s="171"/>
      <c r="F431" s="172">
        <f>D431*E431</f>
        <v>0</v>
      </c>
    </row>
    <row r="432" spans="1:6" ht="15">
      <c r="A432" s="1167"/>
      <c r="B432" s="220"/>
    </row>
    <row r="433" spans="1:6" ht="30">
      <c r="A433" s="1167" t="s">
        <v>32</v>
      </c>
      <c r="B433" s="234" t="s">
        <v>2973</v>
      </c>
      <c r="C433" s="176"/>
      <c r="D433" s="1000"/>
      <c r="E433" s="171"/>
      <c r="F433" s="172"/>
    </row>
    <row r="434" spans="1:6" ht="28.5" customHeight="1">
      <c r="A434" s="1167"/>
      <c r="B434" s="234" t="s">
        <v>1550</v>
      </c>
      <c r="C434" s="176"/>
      <c r="D434" s="1000"/>
      <c r="E434" s="171"/>
      <c r="F434" s="172"/>
    </row>
    <row r="435" spans="1:6" ht="111.75" customHeight="1">
      <c r="A435" s="1167"/>
      <c r="B435" s="235" t="s">
        <v>1551</v>
      </c>
      <c r="C435" s="176"/>
      <c r="D435" s="1000"/>
      <c r="E435" s="171"/>
      <c r="F435" s="172"/>
    </row>
    <row r="436" spans="1:6">
      <c r="A436" s="1167"/>
      <c r="B436" s="235" t="s">
        <v>2784</v>
      </c>
      <c r="C436" s="176"/>
      <c r="D436" s="1000"/>
      <c r="E436" s="171"/>
      <c r="F436" s="172"/>
    </row>
    <row r="437" spans="1:6" ht="113.25" customHeight="1">
      <c r="A437" s="1167"/>
      <c r="B437" s="185" t="s">
        <v>1552</v>
      </c>
      <c r="C437" s="176"/>
      <c r="D437" s="1000"/>
      <c r="E437" s="171"/>
      <c r="F437" s="172"/>
    </row>
    <row r="438" spans="1:6">
      <c r="A438" s="1167"/>
      <c r="B438" s="236" t="s">
        <v>1553</v>
      </c>
      <c r="C438" s="176" t="s">
        <v>1346</v>
      </c>
      <c r="D438" s="1000">
        <v>20</v>
      </c>
      <c r="E438" s="171"/>
      <c r="F438" s="172">
        <f>D438*E438</f>
        <v>0</v>
      </c>
    </row>
    <row r="439" spans="1:6">
      <c r="A439" s="1167"/>
      <c r="B439" s="185"/>
      <c r="C439" s="176"/>
      <c r="D439" s="1000"/>
      <c r="E439" s="171"/>
      <c r="F439" s="172"/>
    </row>
    <row r="440" spans="1:6">
      <c r="A440" s="1167"/>
      <c r="B440" s="185"/>
      <c r="C440" s="176"/>
      <c r="D440" s="1000"/>
      <c r="E440" s="171"/>
      <c r="F440" s="172"/>
    </row>
    <row r="441" spans="1:6" ht="30">
      <c r="A441" s="1167" t="s">
        <v>53</v>
      </c>
      <c r="B441" s="238" t="s">
        <v>2974</v>
      </c>
      <c r="C441" s="202"/>
      <c r="D441" s="226"/>
      <c r="E441" s="239"/>
      <c r="F441" s="240"/>
    </row>
    <row r="442" spans="1:6" ht="25.5">
      <c r="A442" s="1167"/>
      <c r="B442" s="238" t="s">
        <v>1554</v>
      </c>
      <c r="C442" s="202"/>
      <c r="D442" s="226"/>
      <c r="E442" s="239"/>
      <c r="F442" s="240"/>
    </row>
    <row r="443" spans="1:6" ht="127.5">
      <c r="A443" s="1167"/>
      <c r="B443" s="241" t="s">
        <v>1555</v>
      </c>
      <c r="C443" s="202"/>
      <c r="D443" s="226"/>
      <c r="E443" s="239"/>
      <c r="F443" s="240"/>
    </row>
    <row r="444" spans="1:6" ht="15">
      <c r="A444" s="1167"/>
      <c r="B444" s="238" t="s">
        <v>2975</v>
      </c>
      <c r="C444" s="202"/>
      <c r="D444" s="226"/>
      <c r="E444" s="239"/>
      <c r="F444" s="240"/>
    </row>
    <row r="445" spans="1:6">
      <c r="A445" s="1171"/>
      <c r="B445" s="212" t="s">
        <v>1556</v>
      </c>
      <c r="C445" s="202" t="s">
        <v>223</v>
      </c>
      <c r="D445" s="226">
        <v>8</v>
      </c>
      <c r="E445" s="172"/>
      <c r="F445" s="172">
        <f>D445*E445</f>
        <v>0</v>
      </c>
    </row>
    <row r="446" spans="1:6">
      <c r="A446" s="1171"/>
      <c r="B446" s="212"/>
      <c r="C446" s="202"/>
      <c r="D446" s="226"/>
      <c r="E446" s="172"/>
      <c r="F446" s="172"/>
    </row>
    <row r="447" spans="1:6" ht="142.5" customHeight="1">
      <c r="A447" s="1169" t="s">
        <v>219</v>
      </c>
      <c r="B447" s="175" t="s">
        <v>1557</v>
      </c>
      <c r="C447" s="202"/>
      <c r="D447" s="226"/>
      <c r="E447" s="203"/>
      <c r="F447" s="203"/>
    </row>
    <row r="448" spans="1:6">
      <c r="A448" s="1173"/>
      <c r="B448" s="191" t="s">
        <v>1558</v>
      </c>
      <c r="C448" s="202" t="s">
        <v>223</v>
      </c>
      <c r="D448" s="226">
        <v>2</v>
      </c>
      <c r="E448" s="203"/>
      <c r="F448" s="203">
        <f>E448*D448</f>
        <v>0</v>
      </c>
    </row>
    <row r="449" spans="1:6">
      <c r="A449" s="1171"/>
      <c r="B449" s="212"/>
      <c r="C449" s="202"/>
      <c r="D449" s="226"/>
      <c r="E449" s="239"/>
      <c r="F449" s="240"/>
    </row>
    <row r="450" spans="1:6">
      <c r="A450" s="1167" t="s">
        <v>224</v>
      </c>
      <c r="B450" s="216" t="s">
        <v>1559</v>
      </c>
      <c r="C450" s="202"/>
      <c r="D450" s="226"/>
      <c r="E450" s="203"/>
      <c r="F450" s="172"/>
    </row>
    <row r="451" spans="1:6" ht="13.5" customHeight="1">
      <c r="A451" s="1176"/>
      <c r="B451" s="212"/>
      <c r="C451" s="202"/>
      <c r="D451" s="226"/>
      <c r="E451" s="203"/>
      <c r="F451" s="172"/>
    </row>
    <row r="452" spans="1:6">
      <c r="A452" s="1174"/>
      <c r="B452" s="212" t="s">
        <v>2668</v>
      </c>
      <c r="C452" s="202" t="s">
        <v>223</v>
      </c>
      <c r="D452" s="226">
        <v>16</v>
      </c>
      <c r="E452" s="203"/>
      <c r="F452" s="172">
        <f t="shared" ref="F452:F460" si="3">D452*E452</f>
        <v>0</v>
      </c>
    </row>
    <row r="453" spans="1:6" ht="9" customHeight="1">
      <c r="A453" s="1174"/>
      <c r="B453" s="212"/>
      <c r="C453" s="202"/>
      <c r="D453" s="226"/>
      <c r="E453" s="203"/>
      <c r="F453" s="172"/>
    </row>
    <row r="454" spans="1:6">
      <c r="A454" s="1174"/>
      <c r="B454" s="212" t="s">
        <v>1560</v>
      </c>
      <c r="C454" s="202" t="s">
        <v>223</v>
      </c>
      <c r="D454" s="226">
        <v>20</v>
      </c>
      <c r="E454" s="203"/>
      <c r="F454" s="172">
        <f t="shared" si="3"/>
        <v>0</v>
      </c>
    </row>
    <row r="455" spans="1:6" ht="4.5" customHeight="1">
      <c r="A455" s="1174"/>
      <c r="B455" s="201"/>
      <c r="C455" s="202"/>
      <c r="D455" s="226"/>
      <c r="E455" s="203"/>
      <c r="F455" s="172"/>
    </row>
    <row r="456" spans="1:6">
      <c r="A456" s="1174"/>
      <c r="B456" s="212" t="s">
        <v>1561</v>
      </c>
      <c r="C456" s="202" t="s">
        <v>223</v>
      </c>
      <c r="D456" s="226">
        <v>20</v>
      </c>
      <c r="E456" s="203"/>
      <c r="F456" s="172">
        <f t="shared" si="3"/>
        <v>0</v>
      </c>
    </row>
    <row r="457" spans="1:6" ht="4.5" customHeight="1">
      <c r="A457" s="1174"/>
      <c r="B457" s="212"/>
      <c r="C457" s="202"/>
      <c r="D457" s="226"/>
      <c r="E457" s="203"/>
      <c r="F457" s="172"/>
    </row>
    <row r="458" spans="1:6">
      <c r="A458" s="1174"/>
      <c r="B458" s="212" t="s">
        <v>1562</v>
      </c>
      <c r="C458" s="202" t="s">
        <v>223</v>
      </c>
      <c r="D458" s="226">
        <v>16</v>
      </c>
      <c r="E458" s="203"/>
      <c r="F458" s="172">
        <f t="shared" si="3"/>
        <v>0</v>
      </c>
    </row>
    <row r="459" spans="1:6" ht="4.5" customHeight="1">
      <c r="A459" s="1174"/>
      <c r="B459" s="212"/>
      <c r="C459" s="202"/>
      <c r="D459" s="226"/>
      <c r="E459" s="203"/>
      <c r="F459" s="172"/>
    </row>
    <row r="460" spans="1:6">
      <c r="A460" s="1174"/>
      <c r="B460" s="212" t="s">
        <v>1563</v>
      </c>
      <c r="C460" s="202" t="s">
        <v>223</v>
      </c>
      <c r="D460" s="226">
        <v>16</v>
      </c>
      <c r="E460" s="203"/>
      <c r="F460" s="172">
        <f t="shared" si="3"/>
        <v>0</v>
      </c>
    </row>
    <row r="461" spans="1:6" ht="15">
      <c r="A461" s="1167"/>
      <c r="B461" s="220"/>
      <c r="C461" s="176"/>
      <c r="D461" s="1000"/>
      <c r="E461" s="171"/>
      <c r="F461" s="172"/>
    </row>
    <row r="462" spans="1:6" ht="15.75">
      <c r="A462" s="1355" t="s">
        <v>1541</v>
      </c>
      <c r="B462" s="1356" t="s">
        <v>1564</v>
      </c>
      <c r="C462" s="1357"/>
      <c r="D462" s="1358"/>
      <c r="E462" s="1359"/>
      <c r="F462" s="1361">
        <f>SUM(F425:F461)</f>
        <v>0</v>
      </c>
    </row>
    <row r="463" spans="1:6" ht="15.75">
      <c r="A463" s="1355" t="s">
        <v>1565</v>
      </c>
      <c r="B463" s="1356" t="s">
        <v>1566</v>
      </c>
      <c r="C463" s="1357"/>
      <c r="D463" s="1358"/>
      <c r="E463" s="1359"/>
      <c r="F463" s="1361"/>
    </row>
    <row r="464" spans="1:6" ht="15.75">
      <c r="A464" s="1177"/>
      <c r="B464" s="242"/>
      <c r="C464" s="243"/>
      <c r="D464" s="1011"/>
      <c r="E464" s="183"/>
      <c r="F464" s="244"/>
    </row>
    <row r="465" spans="1:6" ht="114.75">
      <c r="A465" s="1167" t="s">
        <v>1567</v>
      </c>
      <c r="B465" s="175" t="s">
        <v>1568</v>
      </c>
      <c r="C465" s="189"/>
      <c r="D465" s="1000"/>
      <c r="E465" s="171"/>
      <c r="F465" s="172"/>
    </row>
    <row r="466" spans="1:6">
      <c r="A466" s="1167"/>
      <c r="B466" s="175"/>
      <c r="C466" s="189" t="s">
        <v>223</v>
      </c>
      <c r="D466" s="1000">
        <v>2</v>
      </c>
      <c r="E466" s="171"/>
      <c r="F466" s="172">
        <f>D466*E466</f>
        <v>0</v>
      </c>
    </row>
    <row r="467" spans="1:6" ht="15.75">
      <c r="A467" s="1177"/>
      <c r="B467" s="242"/>
      <c r="C467" s="243"/>
      <c r="D467" s="1011"/>
      <c r="E467" s="183"/>
      <c r="F467" s="244"/>
    </row>
    <row r="468" spans="1:6" ht="216.75">
      <c r="A468" s="1167" t="s">
        <v>1380</v>
      </c>
      <c r="B468" s="185" t="s">
        <v>1569</v>
      </c>
      <c r="C468" s="176"/>
      <c r="D468" s="1000"/>
      <c r="E468" s="171"/>
      <c r="F468" s="172"/>
    </row>
    <row r="469" spans="1:6" ht="18" customHeight="1">
      <c r="A469" s="1167"/>
      <c r="B469" s="236"/>
      <c r="C469" s="176" t="s">
        <v>1346</v>
      </c>
      <c r="D469" s="1000">
        <v>2</v>
      </c>
      <c r="E469" s="171"/>
      <c r="F469" s="172">
        <f>D469*E469</f>
        <v>0</v>
      </c>
    </row>
    <row r="470" spans="1:6">
      <c r="A470" s="1167"/>
      <c r="B470" s="236"/>
      <c r="C470" s="176"/>
      <c r="D470" s="1000"/>
      <c r="E470" s="171"/>
      <c r="F470" s="172"/>
    </row>
    <row r="471" spans="1:6" ht="140.25">
      <c r="A471" s="1167" t="s">
        <v>1491</v>
      </c>
      <c r="B471" s="185" t="s">
        <v>1570</v>
      </c>
      <c r="C471" s="176"/>
      <c r="D471" s="1000"/>
      <c r="E471" s="171"/>
      <c r="F471" s="172"/>
    </row>
    <row r="472" spans="1:6" ht="16.5" customHeight="1">
      <c r="A472" s="1167"/>
      <c r="B472" s="236"/>
      <c r="C472" s="176" t="s">
        <v>223</v>
      </c>
      <c r="D472" s="1000">
        <v>2</v>
      </c>
      <c r="E472" s="171"/>
      <c r="F472" s="172">
        <f>D472*E472</f>
        <v>0</v>
      </c>
    </row>
    <row r="473" spans="1:6" ht="15.75">
      <c r="A473" s="1177"/>
      <c r="B473" s="242"/>
      <c r="C473" s="243"/>
      <c r="D473" s="1011"/>
      <c r="E473" s="183"/>
      <c r="F473" s="244"/>
    </row>
    <row r="474" spans="1:6" ht="178.5">
      <c r="A474" s="1167" t="s">
        <v>1493</v>
      </c>
      <c r="B474" s="185" t="s">
        <v>1571</v>
      </c>
      <c r="C474" s="176"/>
      <c r="D474" s="1000"/>
      <c r="E474" s="171"/>
      <c r="F474" s="172"/>
    </row>
    <row r="475" spans="1:6">
      <c r="A475" s="1167"/>
      <c r="B475" s="236"/>
      <c r="C475" s="176" t="s">
        <v>1572</v>
      </c>
      <c r="D475" s="1000">
        <v>2</v>
      </c>
      <c r="E475" s="171"/>
      <c r="F475" s="172">
        <f>D475*E475</f>
        <v>0</v>
      </c>
    </row>
    <row r="476" spans="1:6">
      <c r="A476" s="1167"/>
      <c r="B476" s="236"/>
      <c r="C476" s="176"/>
      <c r="D476" s="1000"/>
      <c r="E476" s="171"/>
      <c r="F476" s="172"/>
    </row>
    <row r="477" spans="1:6" ht="15.75">
      <c r="A477" s="1355" t="s">
        <v>1565</v>
      </c>
      <c r="B477" s="1356" t="s">
        <v>1573</v>
      </c>
      <c r="C477" s="1357"/>
      <c r="D477" s="1358"/>
      <c r="E477" s="1359"/>
      <c r="F477" s="1361">
        <f>SUM(F464:F476)</f>
        <v>0</v>
      </c>
    </row>
    <row r="478" spans="1:6" ht="15.75">
      <c r="A478" s="1355" t="s">
        <v>1574</v>
      </c>
      <c r="B478" s="1356" t="s">
        <v>1575</v>
      </c>
      <c r="C478" s="1357"/>
      <c r="D478" s="1358"/>
      <c r="E478" s="1359"/>
      <c r="F478" s="1361"/>
    </row>
    <row r="479" spans="1:6">
      <c r="A479" s="1167"/>
      <c r="B479" s="236"/>
      <c r="C479" s="176"/>
      <c r="D479" s="1000"/>
      <c r="E479" s="171"/>
      <c r="F479" s="172"/>
    </row>
    <row r="480" spans="1:6">
      <c r="A480" s="1178"/>
      <c r="B480" s="246"/>
      <c r="C480" s="247"/>
      <c r="D480" s="1012"/>
      <c r="E480" s="183"/>
      <c r="F480" s="183"/>
    </row>
    <row r="481" spans="1:6">
      <c r="A481" s="1179">
        <v>1</v>
      </c>
      <c r="B481" s="246" t="s">
        <v>1576</v>
      </c>
      <c r="C481" s="247"/>
      <c r="D481" s="1012"/>
      <c r="E481" s="183"/>
      <c r="F481" s="183"/>
    </row>
    <row r="482" spans="1:6" ht="14.25">
      <c r="A482" s="1178"/>
      <c r="B482" s="1368" t="s">
        <v>1577</v>
      </c>
      <c r="C482" s="247" t="s">
        <v>223</v>
      </c>
      <c r="D482" s="1012">
        <v>27</v>
      </c>
      <c r="E482" s="183"/>
      <c r="F482" s="183">
        <f>D482*E482</f>
        <v>0</v>
      </c>
    </row>
    <row r="483" spans="1:6" ht="14.25">
      <c r="A483" s="1178"/>
      <c r="B483" s="1368" t="s">
        <v>1578</v>
      </c>
      <c r="C483" s="247" t="s">
        <v>223</v>
      </c>
      <c r="D483" s="1012">
        <v>3</v>
      </c>
      <c r="E483" s="183"/>
      <c r="F483" s="183">
        <f>D483*E483</f>
        <v>0</v>
      </c>
    </row>
    <row r="484" spans="1:6" ht="14.25">
      <c r="A484" s="1178"/>
      <c r="B484" s="1368" t="s">
        <v>1579</v>
      </c>
      <c r="C484" s="247" t="s">
        <v>223</v>
      </c>
      <c r="D484" s="1012">
        <v>7</v>
      </c>
      <c r="E484" s="183"/>
      <c r="F484" s="183">
        <f>D484*E484</f>
        <v>0</v>
      </c>
    </row>
    <row r="485" spans="1:6" ht="14.25">
      <c r="A485" s="1178"/>
      <c r="B485" s="249"/>
      <c r="C485" s="247"/>
      <c r="D485" s="1012"/>
      <c r="E485" s="183"/>
      <c r="F485" s="183"/>
    </row>
    <row r="486" spans="1:6" ht="107.25" customHeight="1">
      <c r="A486" s="1167" t="s">
        <v>1380</v>
      </c>
      <c r="B486" s="185" t="s">
        <v>1580</v>
      </c>
      <c r="C486" s="176"/>
      <c r="D486" s="1000"/>
      <c r="E486" s="171"/>
      <c r="F486" s="172"/>
    </row>
    <row r="487" spans="1:6">
      <c r="A487" s="1167"/>
      <c r="B487" s="236"/>
      <c r="C487" s="176" t="s">
        <v>1346</v>
      </c>
      <c r="D487" s="1000">
        <v>1</v>
      </c>
      <c r="E487" s="171"/>
      <c r="F487" s="172">
        <f>D487*E487</f>
        <v>0</v>
      </c>
    </row>
    <row r="488" spans="1:6">
      <c r="A488" s="1167"/>
      <c r="B488" s="236"/>
      <c r="C488" s="176"/>
      <c r="D488" s="1000"/>
      <c r="E488" s="171"/>
      <c r="F488" s="172"/>
    </row>
    <row r="489" spans="1:6" ht="38.25">
      <c r="A489" s="1167" t="s">
        <v>1491</v>
      </c>
      <c r="B489" s="185" t="s">
        <v>1581</v>
      </c>
      <c r="C489" s="176"/>
      <c r="D489" s="1000"/>
      <c r="E489" s="171"/>
      <c r="F489" s="172"/>
    </row>
    <row r="490" spans="1:6">
      <c r="A490" s="1167"/>
      <c r="B490" s="236"/>
      <c r="C490" s="176" t="s">
        <v>1346</v>
      </c>
      <c r="D490" s="1000">
        <v>1</v>
      </c>
      <c r="E490" s="171"/>
      <c r="F490" s="172">
        <f>D490*E490</f>
        <v>0</v>
      </c>
    </row>
    <row r="491" spans="1:6">
      <c r="A491" s="1167"/>
      <c r="B491" s="236"/>
      <c r="C491" s="176"/>
      <c r="D491" s="1000"/>
      <c r="E491" s="171"/>
      <c r="F491" s="172"/>
    </row>
    <row r="492" spans="1:6" ht="25.5">
      <c r="A492" s="1167" t="s">
        <v>1493</v>
      </c>
      <c r="B492" s="185" t="s">
        <v>1582</v>
      </c>
      <c r="C492" s="176"/>
      <c r="D492" s="1000"/>
      <c r="E492" s="171"/>
      <c r="F492" s="172"/>
    </row>
    <row r="493" spans="1:6">
      <c r="A493" s="1167"/>
      <c r="B493" s="236"/>
      <c r="C493" s="176" t="s">
        <v>1346</v>
      </c>
      <c r="D493" s="1000">
        <v>1</v>
      </c>
      <c r="E493" s="171"/>
      <c r="F493" s="172">
        <f>D493*E493</f>
        <v>0</v>
      </c>
    </row>
    <row r="494" spans="1:6">
      <c r="A494" s="1167"/>
      <c r="B494" s="236"/>
      <c r="C494" s="176"/>
      <c r="D494" s="1000"/>
      <c r="E494" s="171"/>
      <c r="F494" s="172"/>
    </row>
    <row r="495" spans="1:6" s="167" customFormat="1" ht="63.75">
      <c r="A495" s="1169">
        <v>5</v>
      </c>
      <c r="B495" s="175" t="s">
        <v>1583</v>
      </c>
      <c r="C495" s="195"/>
      <c r="D495" s="1004"/>
      <c r="E495" s="196"/>
      <c r="F495" s="203"/>
    </row>
    <row r="496" spans="1:6" s="167" customFormat="1">
      <c r="A496" s="1169"/>
      <c r="B496" s="191"/>
      <c r="C496" s="195" t="s">
        <v>223</v>
      </c>
      <c r="D496" s="1004">
        <v>12</v>
      </c>
      <c r="E496" s="196"/>
      <c r="F496" s="203">
        <f>E496*D496</f>
        <v>0</v>
      </c>
    </row>
    <row r="497" spans="1:6" s="167" customFormat="1">
      <c r="A497" s="1169"/>
      <c r="B497" s="191"/>
      <c r="C497" s="195"/>
      <c r="D497" s="1004"/>
      <c r="E497" s="196"/>
      <c r="F497" s="203"/>
    </row>
    <row r="498" spans="1:6" s="167" customFormat="1">
      <c r="A498" s="1169">
        <v>6</v>
      </c>
      <c r="B498" s="175" t="s">
        <v>1584</v>
      </c>
      <c r="C498" s="195" t="s">
        <v>1346</v>
      </c>
      <c r="D498" s="1004">
        <v>1</v>
      </c>
      <c r="E498" s="196"/>
      <c r="F498" s="203">
        <f>E498*D498</f>
        <v>0</v>
      </c>
    </row>
    <row r="499" spans="1:6" s="167" customFormat="1">
      <c r="A499" s="1169"/>
      <c r="B499" s="175"/>
      <c r="C499" s="195"/>
      <c r="D499" s="1004"/>
      <c r="E499" s="196"/>
      <c r="F499" s="203"/>
    </row>
    <row r="500" spans="1:6">
      <c r="A500" s="1169"/>
      <c r="B500" s="185"/>
      <c r="C500" s="176"/>
      <c r="D500" s="1000"/>
      <c r="E500" s="171"/>
      <c r="F500" s="172"/>
    </row>
    <row r="501" spans="1:6">
      <c r="A501" s="1167"/>
      <c r="B501" s="236"/>
      <c r="C501" s="176"/>
      <c r="D501" s="1000"/>
      <c r="E501" s="171"/>
      <c r="F501" s="203"/>
    </row>
    <row r="502" spans="1:6">
      <c r="A502" s="1180"/>
      <c r="B502" s="250"/>
      <c r="C502" s="251"/>
      <c r="D502" s="1013"/>
      <c r="E502" s="252"/>
      <c r="F502" s="253"/>
    </row>
    <row r="503" spans="1:6" ht="15.75">
      <c r="A503" s="1355" t="s">
        <v>1574</v>
      </c>
      <c r="B503" s="1356" t="s">
        <v>1585</v>
      </c>
      <c r="C503" s="1357"/>
      <c r="D503" s="1358"/>
      <c r="E503" s="1359"/>
      <c r="F503" s="1361">
        <f>SUM(F479:F501)</f>
        <v>0</v>
      </c>
    </row>
    <row r="504" spans="1:6">
      <c r="A504" s="1168"/>
      <c r="B504" s="254"/>
      <c r="C504" s="187"/>
      <c r="D504" s="1003"/>
      <c r="E504" s="183"/>
      <c r="F504" s="184"/>
    </row>
    <row r="506" spans="1:6" ht="18">
      <c r="A506" s="1645" t="s">
        <v>1586</v>
      </c>
      <c r="B506" s="1645"/>
      <c r="C506" s="1645"/>
      <c r="D506" s="1645"/>
      <c r="E506" s="1645"/>
      <c r="F506" s="1645"/>
    </row>
    <row r="507" spans="1:6" ht="18">
      <c r="A507" s="1369"/>
      <c r="B507" s="1370"/>
      <c r="C507" s="1371"/>
      <c r="D507" s="1372"/>
      <c r="E507" s="256"/>
      <c r="F507" s="257"/>
    </row>
    <row r="508" spans="1:6" ht="15.75">
      <c r="A508" s="1646" t="s">
        <v>1587</v>
      </c>
      <c r="B508" s="1646"/>
      <c r="C508" s="1646"/>
      <c r="D508" s="1646"/>
      <c r="E508" s="1646"/>
      <c r="F508" s="1646"/>
    </row>
    <row r="509" spans="1:6">
      <c r="A509" s="1373"/>
      <c r="F509" s="258"/>
    </row>
    <row r="510" spans="1:6">
      <c r="A510" s="1375"/>
      <c r="B510" s="1376"/>
      <c r="C510" s="1377"/>
      <c r="D510" s="1378"/>
      <c r="E510" s="259"/>
      <c r="F510" s="260"/>
    </row>
    <row r="511" spans="1:6" ht="15.75">
      <c r="A511" s="1355" t="s">
        <v>1343</v>
      </c>
      <c r="B511" s="1356" t="s">
        <v>1344</v>
      </c>
      <c r="C511" s="1357"/>
      <c r="D511" s="1358"/>
      <c r="E511" s="1359"/>
      <c r="F511" s="1361">
        <f>F63</f>
        <v>0</v>
      </c>
    </row>
    <row r="512" spans="1:6" ht="12.75" customHeight="1">
      <c r="A512" s="1168"/>
      <c r="B512" s="178"/>
      <c r="C512" s="179"/>
      <c r="D512" s="1001"/>
      <c r="E512" s="171"/>
      <c r="F512" s="172"/>
    </row>
    <row r="513" spans="1:6" ht="15.75">
      <c r="A513" s="1355" t="s">
        <v>1377</v>
      </c>
      <c r="B513" s="1356" t="s">
        <v>1378</v>
      </c>
      <c r="C513" s="1357"/>
      <c r="D513" s="1358"/>
      <c r="E513" s="1359"/>
      <c r="F513" s="1361">
        <f>F128</f>
        <v>0</v>
      </c>
    </row>
    <row r="514" spans="1:6" ht="15.75">
      <c r="A514" s="1166"/>
      <c r="B514" s="192"/>
      <c r="C514" s="170"/>
      <c r="D514" s="999"/>
      <c r="E514" s="171"/>
      <c r="F514" s="172"/>
    </row>
    <row r="515" spans="1:6" ht="15.75">
      <c r="A515" s="1355" t="s">
        <v>1404</v>
      </c>
      <c r="B515" s="1356" t="s">
        <v>1405</v>
      </c>
      <c r="C515" s="1357"/>
      <c r="D515" s="1358"/>
      <c r="E515" s="1359"/>
      <c r="F515" s="1361">
        <f>F201</f>
        <v>0</v>
      </c>
    </row>
    <row r="516" spans="1:6" ht="15.75">
      <c r="A516" s="1166"/>
      <c r="B516" s="192"/>
      <c r="C516" s="170"/>
      <c r="D516" s="999"/>
      <c r="E516" s="171"/>
      <c r="F516" s="172"/>
    </row>
    <row r="517" spans="1:6" ht="15.75">
      <c r="A517" s="1355" t="s">
        <v>1450</v>
      </c>
      <c r="B517" s="1356" t="s">
        <v>1451</v>
      </c>
      <c r="C517" s="1357"/>
      <c r="D517" s="1358"/>
      <c r="E517" s="1359"/>
      <c r="F517" s="1361">
        <f>F237</f>
        <v>0</v>
      </c>
    </row>
    <row r="518" spans="1:6" ht="15.75">
      <c r="A518" s="1166"/>
      <c r="B518" s="192"/>
      <c r="C518" s="170"/>
      <c r="D518" s="999"/>
      <c r="E518" s="171"/>
      <c r="F518" s="172"/>
    </row>
    <row r="519" spans="1:6" ht="15.75">
      <c r="A519" s="1355" t="s">
        <v>1464</v>
      </c>
      <c r="B519" s="1356" t="s">
        <v>1465</v>
      </c>
      <c r="C519" s="1357"/>
      <c r="D519" s="1358"/>
      <c r="E519" s="1359"/>
      <c r="F519" s="1361">
        <f>F284</f>
        <v>0</v>
      </c>
    </row>
    <row r="520" spans="1:6" ht="15.75">
      <c r="A520" s="1166"/>
      <c r="B520" s="192"/>
      <c r="C520" s="170"/>
      <c r="D520" s="999"/>
      <c r="E520" s="171"/>
      <c r="F520" s="172"/>
    </row>
    <row r="521" spans="1:6" ht="15.75">
      <c r="A521" s="1355" t="s">
        <v>1483</v>
      </c>
      <c r="B521" s="1356" t="s">
        <v>1588</v>
      </c>
      <c r="C521" s="1357"/>
      <c r="D521" s="1358"/>
      <c r="E521" s="1359"/>
      <c r="F521" s="1361">
        <f>F345</f>
        <v>0</v>
      </c>
    </row>
    <row r="522" spans="1:6" ht="15.75">
      <c r="A522" s="1166"/>
      <c r="B522" s="192"/>
      <c r="C522" s="170"/>
      <c r="D522" s="999"/>
      <c r="E522" s="171"/>
      <c r="F522" s="172"/>
    </row>
    <row r="523" spans="1:6" ht="15.75">
      <c r="A523" s="1355" t="s">
        <v>1511</v>
      </c>
      <c r="B523" s="1356" t="s">
        <v>1512</v>
      </c>
      <c r="C523" s="1357"/>
      <c r="D523" s="1358"/>
      <c r="E523" s="1359"/>
      <c r="F523" s="1361">
        <f>F383</f>
        <v>0</v>
      </c>
    </row>
    <row r="524" spans="1:6" ht="15.75">
      <c r="A524" s="1166"/>
      <c r="B524" s="192"/>
      <c r="C524" s="170"/>
      <c r="D524" s="999"/>
      <c r="E524" s="171"/>
      <c r="F524" s="172"/>
    </row>
    <row r="525" spans="1:6" ht="15.75">
      <c r="A525" s="1355" t="s">
        <v>1523</v>
      </c>
      <c r="B525" s="1356" t="s">
        <v>1524</v>
      </c>
      <c r="C525" s="1357"/>
      <c r="D525" s="1358"/>
      <c r="E525" s="1359"/>
      <c r="F525" s="1361">
        <f>F422</f>
        <v>0</v>
      </c>
    </row>
    <row r="526" spans="1:6" ht="15.75">
      <c r="A526" s="1166"/>
      <c r="B526" s="192"/>
      <c r="C526" s="170"/>
      <c r="D526" s="999"/>
      <c r="E526" s="171"/>
      <c r="F526" s="172"/>
    </row>
    <row r="527" spans="1:6" ht="15.75">
      <c r="A527" s="1355" t="s">
        <v>1541</v>
      </c>
      <c r="B527" s="1356" t="s">
        <v>1542</v>
      </c>
      <c r="C527" s="1357"/>
      <c r="D527" s="1358"/>
      <c r="E527" s="1359"/>
      <c r="F527" s="1361">
        <f>F462</f>
        <v>0</v>
      </c>
    </row>
    <row r="528" spans="1:6" ht="15.75">
      <c r="A528" s="1177"/>
      <c r="B528" s="242"/>
      <c r="C528" s="243"/>
      <c r="D528" s="1011"/>
      <c r="E528" s="183"/>
      <c r="F528" s="244"/>
    </row>
    <row r="529" spans="1:6" ht="15.75">
      <c r="A529" s="1355" t="s">
        <v>1565</v>
      </c>
      <c r="B529" s="1356" t="s">
        <v>1566</v>
      </c>
      <c r="C529" s="1357"/>
      <c r="D529" s="1358"/>
      <c r="E529" s="1359"/>
      <c r="F529" s="1361">
        <f>F477</f>
        <v>0</v>
      </c>
    </row>
    <row r="530" spans="1:6" ht="15.75">
      <c r="A530" s="1166"/>
      <c r="B530" s="192"/>
      <c r="C530" s="170"/>
      <c r="D530" s="999"/>
      <c r="E530" s="171"/>
      <c r="F530" s="172"/>
    </row>
    <row r="531" spans="1:6" ht="15.75">
      <c r="A531" s="1355" t="s">
        <v>1574</v>
      </c>
      <c r="B531" s="1356" t="s">
        <v>1575</v>
      </c>
      <c r="C531" s="1357"/>
      <c r="D531" s="1358"/>
      <c r="E531" s="1359"/>
      <c r="F531" s="1361">
        <f>F503</f>
        <v>0</v>
      </c>
    </row>
    <row r="532" spans="1:6">
      <c r="A532" s="1379"/>
      <c r="B532" s="1380"/>
      <c r="C532" s="1381"/>
      <c r="D532" s="1382"/>
      <c r="E532" s="261"/>
      <c r="F532" s="262"/>
    </row>
    <row r="533" spans="1:6" ht="15.75">
      <c r="A533" s="1383"/>
      <c r="B533" s="1384" t="s">
        <v>1589</v>
      </c>
      <c r="C533" s="1385"/>
      <c r="D533" s="1386"/>
      <c r="E533" s="263"/>
      <c r="F533" s="264">
        <f>SUM(F511:F531)</f>
        <v>0</v>
      </c>
    </row>
    <row r="534" spans="1:6" ht="15.75">
      <c r="A534" s="1387"/>
      <c r="B534" s="1388" t="s">
        <v>1590</v>
      </c>
      <c r="C534" s="1389"/>
      <c r="D534" s="1390"/>
      <c r="E534" s="265"/>
      <c r="F534" s="266"/>
    </row>
    <row r="535" spans="1:6" ht="15.75">
      <c r="A535" s="1383"/>
      <c r="B535" s="1384" t="s">
        <v>1591</v>
      </c>
      <c r="C535" s="1385"/>
      <c r="D535" s="1386"/>
      <c r="E535" s="263"/>
      <c r="F535" s="264"/>
    </row>
    <row r="536" spans="1:6" ht="15.75">
      <c r="A536" s="1387"/>
      <c r="B536" s="1388"/>
      <c r="C536" s="1389"/>
      <c r="D536" s="1390"/>
      <c r="E536" s="265"/>
      <c r="F536" s="267"/>
    </row>
    <row r="537" spans="1:6" ht="15.75">
      <c r="A537" s="1387"/>
      <c r="B537" s="1388"/>
      <c r="C537" s="1389"/>
      <c r="D537" s="1390"/>
      <c r="E537" s="265"/>
      <c r="F537" s="267"/>
    </row>
    <row r="538" spans="1:6" ht="15.75">
      <c r="A538" s="1387"/>
      <c r="B538" s="1388"/>
      <c r="C538" s="1389"/>
      <c r="D538" s="1390"/>
      <c r="E538" s="265"/>
      <c r="F538" s="267"/>
    </row>
    <row r="539" spans="1:6" ht="15.75">
      <c r="A539" s="1387"/>
      <c r="B539" s="1388"/>
      <c r="C539" s="1389"/>
      <c r="D539" s="1390"/>
      <c r="E539" s="265"/>
      <c r="F539" s="267"/>
    </row>
    <row r="540" spans="1:6">
      <c r="A540" s="1373"/>
      <c r="B540" s="1391"/>
      <c r="C540" s="1392"/>
      <c r="D540" s="1393"/>
      <c r="E540" s="268"/>
      <c r="F540" s="269"/>
    </row>
    <row r="541" spans="1:6">
      <c r="A541" s="1373"/>
      <c r="B541" s="1391"/>
      <c r="C541" s="1392"/>
      <c r="D541" s="1393"/>
      <c r="E541" s="268"/>
      <c r="F541" s="269"/>
    </row>
    <row r="542" spans="1:6">
      <c r="A542" s="1394"/>
      <c r="B542" s="1395"/>
      <c r="C542" s="1396"/>
      <c r="D542" s="1372"/>
      <c r="E542" s="256"/>
      <c r="F542" s="257"/>
    </row>
    <row r="543" spans="1:6">
      <c r="A543" s="1394"/>
      <c r="B543" s="1395"/>
      <c r="C543" s="1396"/>
      <c r="D543" s="1372"/>
      <c r="E543" s="256"/>
      <c r="F543" s="257"/>
    </row>
  </sheetData>
  <mergeCells count="3">
    <mergeCell ref="B1:F1"/>
    <mergeCell ref="A506:F506"/>
    <mergeCell ref="A508:F508"/>
  </mergeCells>
  <pageMargins left="0.98425196850393704" right="0.15748031496062992" top="0.19685039370078741" bottom="0.98425196850393704" header="0" footer="0.39370078740157483"/>
  <pageSetup paperSize="9" scale="95" orientation="portrait" r:id="rId1"/>
  <headerFooter alignWithMargins="0">
    <oddFooter>&amp;R&amp;P</oddFooter>
  </headerFooter>
  <rowBreaks count="19" manualBreakCount="19">
    <brk id="16" max="16383" man="1"/>
    <brk id="42" max="5" man="1"/>
    <brk id="63" max="16383" man="1"/>
    <brk id="96" max="5" man="1"/>
    <brk id="128" max="16383" man="1"/>
    <brk id="157" max="5" man="1"/>
    <brk id="176" max="5" man="1"/>
    <brk id="201" max="16383" man="1"/>
    <brk id="237" max="16383" man="1"/>
    <brk id="284" max="16383" man="1"/>
    <brk id="334" max="5" man="1"/>
    <brk id="345" max="16383" man="1"/>
    <brk id="373" max="5" man="1"/>
    <brk id="383" max="16383" man="1"/>
    <brk id="422" max="16383" man="1"/>
    <brk id="440" max="5" man="1"/>
    <brk id="462" max="16383" man="1"/>
    <brk id="477" max="5" man="1"/>
    <brk id="50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95"/>
  <sheetViews>
    <sheetView view="pageBreakPreview" topLeftCell="A202" zoomScaleNormal="85" zoomScaleSheetLayoutView="100" zoomScalePageLayoutView="85" workbookViewId="0">
      <selection activeCell="C12" sqref="C12"/>
    </sheetView>
  </sheetViews>
  <sheetFormatPr defaultColWidth="9" defaultRowHeight="14.25"/>
  <cols>
    <col min="1" max="1" width="4.42578125" style="1458" customWidth="1"/>
    <col min="2" max="2" width="7.42578125" style="1459" bestFit="1" customWidth="1"/>
    <col min="3" max="3" width="48.85546875" style="1462" customWidth="1"/>
    <col min="4" max="4" width="5.7109375" style="1463" bestFit="1" customWidth="1"/>
    <col min="5" max="5" width="8.85546875" style="1464" bestFit="1" customWidth="1"/>
    <col min="6" max="6" width="8.28515625" style="1465" customWidth="1"/>
    <col min="7" max="7" width="11.42578125" style="1465" customWidth="1"/>
    <col min="8" max="8" width="9" style="281"/>
    <col min="9" max="9" width="10.28515625" style="281" bestFit="1" customWidth="1"/>
    <col min="10" max="16384" width="9" style="281"/>
  </cols>
  <sheetData>
    <row r="1" spans="1:7" ht="8.25" customHeight="1">
      <c r="A1" s="1402"/>
      <c r="B1" s="1403"/>
      <c r="C1" s="1404"/>
      <c r="D1" s="1648"/>
      <c r="E1" s="1649"/>
      <c r="F1" s="1649"/>
      <c r="G1" s="1405"/>
    </row>
    <row r="2" spans="1:7" ht="8.25" customHeight="1">
      <c r="A2" s="1402"/>
      <c r="B2" s="1403"/>
      <c r="C2" s="1404"/>
      <c r="D2" s="1406"/>
      <c r="E2" s="1407"/>
      <c r="F2" s="1407"/>
      <c r="G2" s="1408"/>
    </row>
    <row r="3" spans="1:7" ht="8.25" customHeight="1">
      <c r="A3" s="1402"/>
      <c r="B3" s="1403"/>
      <c r="C3" s="1404"/>
      <c r="D3" s="1406"/>
      <c r="E3" s="1409"/>
      <c r="F3" s="1409"/>
      <c r="G3" s="1408"/>
    </row>
    <row r="4" spans="1:7" ht="8.25" customHeight="1">
      <c r="A4" s="1402"/>
      <c r="B4" s="1403"/>
      <c r="C4" s="1404"/>
      <c r="D4" s="1406"/>
      <c r="E4" s="1407"/>
      <c r="F4" s="1407"/>
      <c r="G4" s="1408"/>
    </row>
    <row r="5" spans="1:7" ht="8.25" customHeight="1">
      <c r="A5" s="1410"/>
      <c r="B5" s="1411"/>
      <c r="C5" s="1404"/>
      <c r="D5" s="1406"/>
      <c r="E5" s="1412"/>
      <c r="F5" s="1407"/>
      <c r="G5" s="1405"/>
    </row>
    <row r="6" spans="1:7" ht="15" customHeight="1">
      <c r="A6" s="1410"/>
      <c r="B6" s="1411"/>
      <c r="C6" s="1404"/>
      <c r="D6" s="1413"/>
      <c r="E6" s="1414"/>
      <c r="F6" s="1415"/>
      <c r="G6" s="1416"/>
    </row>
    <row r="7" spans="1:7" ht="15" customHeight="1">
      <c r="A7" s="1410"/>
      <c r="B7" s="1411"/>
      <c r="C7" s="1404"/>
      <c r="D7" s="1413"/>
      <c r="E7" s="1414"/>
      <c r="F7" s="1415"/>
      <c r="G7" s="1416"/>
    </row>
    <row r="8" spans="1:7" s="1418" customFormat="1" ht="15" customHeight="1">
      <c r="A8" s="1417"/>
    </row>
    <row r="9" spans="1:7" ht="15" customHeight="1">
      <c r="A9" s="1419"/>
      <c r="B9" s="1420"/>
      <c r="C9" s="1421"/>
      <c r="D9" s="1422"/>
      <c r="E9" s="1423"/>
      <c r="F9" s="1423"/>
      <c r="G9" s="1423"/>
    </row>
    <row r="10" spans="1:7" ht="15" customHeight="1">
      <c r="A10" s="1419"/>
      <c r="B10" s="1420"/>
      <c r="C10" s="1421"/>
      <c r="D10" s="1422"/>
      <c r="E10" s="1423"/>
      <c r="F10" s="1423"/>
      <c r="G10" s="1423"/>
    </row>
    <row r="11" spans="1:7" ht="15" customHeight="1">
      <c r="A11" s="1419"/>
      <c r="B11" s="1420"/>
      <c r="C11" s="1421"/>
      <c r="D11" s="1422"/>
      <c r="E11" s="1423"/>
      <c r="F11" s="1423"/>
      <c r="G11" s="1423"/>
    </row>
    <row r="12" spans="1:7" ht="15" customHeight="1">
      <c r="A12" s="1419"/>
      <c r="B12" s="1420"/>
      <c r="C12" s="1421"/>
      <c r="D12" s="1422"/>
      <c r="E12" s="1423"/>
      <c r="F12" s="1423"/>
      <c r="G12" s="1423"/>
    </row>
    <row r="13" spans="1:7" ht="15" customHeight="1">
      <c r="A13" s="1419"/>
      <c r="B13" s="1420"/>
      <c r="C13" s="1421"/>
      <c r="D13" s="1422"/>
      <c r="E13" s="1423"/>
      <c r="F13" s="1423"/>
      <c r="G13" s="1423"/>
    </row>
    <row r="14" spans="1:7">
      <c r="A14" s="1424"/>
      <c r="B14" s="281"/>
      <c r="C14" s="281"/>
      <c r="D14" s="281"/>
      <c r="E14" s="281"/>
      <c r="F14" s="281"/>
      <c r="G14" s="281"/>
    </row>
    <row r="15" spans="1:7" ht="15" customHeight="1">
      <c r="A15" s="1419"/>
      <c r="B15" s="1420"/>
      <c r="C15" s="281"/>
      <c r="D15" s="1422"/>
      <c r="E15" s="1423"/>
      <c r="F15" s="1423"/>
      <c r="G15" s="1423"/>
    </row>
    <row r="16" spans="1:7" ht="15" customHeight="1">
      <c r="A16" s="1419"/>
      <c r="B16" s="1420"/>
      <c r="C16" s="1421"/>
      <c r="D16" s="1422"/>
      <c r="E16" s="1423"/>
      <c r="F16" s="1423"/>
      <c r="G16" s="1423"/>
    </row>
    <row r="17" spans="1:7">
      <c r="A17" s="1424"/>
      <c r="B17" s="281"/>
      <c r="C17" s="281"/>
      <c r="D17" s="281"/>
      <c r="E17" s="281"/>
      <c r="F17" s="281"/>
      <c r="G17" s="281"/>
    </row>
    <row r="18" spans="1:7" ht="15" customHeight="1">
      <c r="A18" s="1419"/>
      <c r="B18" s="1420"/>
      <c r="C18" s="1421"/>
      <c r="D18" s="1422"/>
      <c r="E18" s="1423"/>
      <c r="F18" s="1423"/>
      <c r="G18" s="1423"/>
    </row>
    <row r="19" spans="1:7">
      <c r="A19" s="1424"/>
      <c r="B19" s="281"/>
      <c r="C19" s="281"/>
      <c r="D19" s="281"/>
      <c r="E19" s="281"/>
      <c r="F19" s="281"/>
      <c r="G19" s="281"/>
    </row>
    <row r="20" spans="1:7" ht="15" customHeight="1">
      <c r="A20" s="1424"/>
      <c r="B20" s="281"/>
      <c r="C20" s="281"/>
      <c r="D20" s="281"/>
      <c r="E20" s="281"/>
      <c r="F20" s="281"/>
      <c r="G20" s="281"/>
    </row>
    <row r="21" spans="1:7">
      <c r="A21" s="1424"/>
      <c r="B21" s="281"/>
      <c r="C21" s="281"/>
      <c r="D21" s="281"/>
      <c r="E21" s="281"/>
      <c r="F21" s="281"/>
      <c r="G21" s="281"/>
    </row>
    <row r="22" spans="1:7" ht="15" customHeight="1">
      <c r="A22" s="1419"/>
      <c r="B22" s="1420"/>
      <c r="C22" s="1421"/>
      <c r="D22" s="1422"/>
      <c r="E22" s="1423"/>
      <c r="F22" s="1423"/>
      <c r="G22" s="1423"/>
    </row>
    <row r="23" spans="1:7" ht="15" customHeight="1">
      <c r="A23" s="1419"/>
      <c r="B23" s="1420"/>
      <c r="C23" s="1421"/>
      <c r="D23" s="1422"/>
      <c r="E23" s="1423"/>
      <c r="F23" s="1423"/>
      <c r="G23" s="1423"/>
    </row>
    <row r="24" spans="1:7" ht="15" customHeight="1">
      <c r="A24" s="1419"/>
      <c r="B24" s="1420"/>
      <c r="C24" s="1421"/>
      <c r="D24" s="1422"/>
      <c r="E24" s="1423"/>
      <c r="F24" s="1423"/>
      <c r="G24" s="1423"/>
    </row>
    <row r="25" spans="1:7" s="1425" customFormat="1" ht="25.5">
      <c r="A25" s="1650" t="s">
        <v>1592</v>
      </c>
      <c r="B25" s="1650"/>
      <c r="C25" s="1650"/>
      <c r="D25" s="1650"/>
      <c r="E25" s="1650"/>
      <c r="F25" s="1650"/>
      <c r="G25" s="1650"/>
    </row>
    <row r="26" spans="1:7" ht="15" customHeight="1">
      <c r="A26" s="1419"/>
      <c r="B26" s="1420"/>
      <c r="C26" s="1421"/>
      <c r="D26" s="1422"/>
      <c r="E26" s="1423"/>
      <c r="F26" s="1423"/>
      <c r="G26" s="1423"/>
    </row>
    <row r="27" spans="1:7" ht="25.5">
      <c r="A27" s="1650" t="s">
        <v>1593</v>
      </c>
      <c r="B27" s="1650"/>
      <c r="C27" s="1650"/>
      <c r="D27" s="1650"/>
      <c r="E27" s="1650"/>
      <c r="F27" s="1650"/>
      <c r="G27" s="1650"/>
    </row>
    <row r="28" spans="1:7" ht="15" customHeight="1">
      <c r="A28" s="1424"/>
      <c r="B28" s="281"/>
      <c r="C28" s="281"/>
      <c r="D28" s="281"/>
      <c r="E28" s="281"/>
      <c r="F28" s="281"/>
      <c r="G28" s="281"/>
    </row>
    <row r="29" spans="1:7">
      <c r="A29" s="1424"/>
      <c r="B29" s="281"/>
      <c r="C29" s="281"/>
      <c r="D29" s="281"/>
      <c r="E29" s="281"/>
      <c r="F29" s="281"/>
      <c r="G29" s="281"/>
    </row>
    <row r="30" spans="1:7" ht="15" customHeight="1">
      <c r="A30" s="1419"/>
      <c r="B30" s="1420"/>
      <c r="C30" s="1421"/>
      <c r="D30" s="1422"/>
      <c r="E30" s="1423"/>
      <c r="F30" s="1423"/>
      <c r="G30" s="1423"/>
    </row>
    <row r="31" spans="1:7" ht="15" customHeight="1">
      <c r="A31" s="1419"/>
      <c r="B31" s="1420"/>
      <c r="C31" s="1421"/>
      <c r="D31" s="1422"/>
      <c r="E31" s="1423"/>
      <c r="F31" s="1423"/>
      <c r="G31" s="1423"/>
    </row>
    <row r="32" spans="1:7" ht="15" customHeight="1">
      <c r="A32" s="1419"/>
      <c r="B32" s="1420"/>
      <c r="C32" s="1421"/>
      <c r="D32" s="1422"/>
      <c r="E32" s="1423"/>
      <c r="F32" s="1423"/>
      <c r="G32" s="1423"/>
    </row>
    <row r="33" spans="1:7" ht="15" customHeight="1">
      <c r="A33" s="1419"/>
      <c r="B33" s="1420"/>
      <c r="C33" s="1421"/>
      <c r="D33" s="1422"/>
      <c r="E33" s="1423"/>
      <c r="F33" s="1423"/>
      <c r="G33" s="1423"/>
    </row>
    <row r="34" spans="1:7" ht="15" customHeight="1">
      <c r="A34" s="1419"/>
      <c r="B34" s="1420"/>
      <c r="C34" s="1421"/>
      <c r="D34" s="1422"/>
      <c r="E34" s="1423"/>
      <c r="F34" s="1423"/>
      <c r="G34" s="1423"/>
    </row>
    <row r="35" spans="1:7" ht="15" customHeight="1">
      <c r="A35" s="1419"/>
      <c r="B35" s="1420"/>
      <c r="C35" s="1421"/>
      <c r="D35" s="1422"/>
      <c r="E35" s="1423"/>
      <c r="F35" s="1423"/>
      <c r="G35" s="1423"/>
    </row>
    <row r="36" spans="1:7" ht="15" customHeight="1">
      <c r="A36" s="1419"/>
      <c r="B36" s="1420"/>
      <c r="C36" s="1421"/>
      <c r="D36" s="1422"/>
      <c r="E36" s="1423"/>
      <c r="F36" s="1423"/>
      <c r="G36" s="1423"/>
    </row>
    <row r="37" spans="1:7" ht="15" customHeight="1">
      <c r="A37" s="1419"/>
      <c r="B37" s="1420"/>
      <c r="C37" s="1421"/>
      <c r="D37" s="1422"/>
      <c r="E37" s="1423"/>
      <c r="F37" s="1423"/>
      <c r="G37" s="1423"/>
    </row>
    <row r="38" spans="1:7" ht="15" customHeight="1">
      <c r="A38" s="1419"/>
      <c r="B38" s="1420"/>
      <c r="C38" s="1421"/>
      <c r="D38" s="1422"/>
      <c r="E38" s="1423"/>
      <c r="F38" s="1423"/>
      <c r="G38" s="1423"/>
    </row>
    <row r="39" spans="1:7" ht="15" customHeight="1">
      <c r="A39" s="1419"/>
      <c r="B39" s="1420"/>
      <c r="C39" s="1421"/>
      <c r="D39" s="1422"/>
      <c r="E39" s="1423"/>
      <c r="F39" s="1423"/>
      <c r="G39" s="1423"/>
    </row>
    <row r="40" spans="1:7" ht="15" customHeight="1">
      <c r="A40" s="1419"/>
      <c r="B40" s="1420"/>
      <c r="C40" s="1421"/>
      <c r="D40" s="1422"/>
      <c r="E40" s="1423"/>
      <c r="F40" s="1423"/>
      <c r="G40" s="1423"/>
    </row>
    <row r="41" spans="1:7" ht="15" customHeight="1">
      <c r="A41" s="1419"/>
      <c r="B41" s="1420"/>
      <c r="C41" s="1421"/>
      <c r="D41" s="1422"/>
      <c r="E41" s="1423"/>
      <c r="F41" s="1423"/>
      <c r="G41" s="1423"/>
    </row>
    <row r="42" spans="1:7" ht="15" customHeight="1">
      <c r="A42" s="1419"/>
      <c r="B42" s="1420"/>
      <c r="C42" s="1421"/>
      <c r="D42" s="1422"/>
      <c r="E42" s="1423"/>
      <c r="F42" s="1423"/>
      <c r="G42" s="1423"/>
    </row>
    <row r="43" spans="1:7" ht="15" customHeight="1">
      <c r="A43" s="1419"/>
      <c r="B43" s="1420"/>
      <c r="C43" s="1421"/>
      <c r="D43" s="1422"/>
      <c r="E43" s="1423"/>
      <c r="F43" s="1423"/>
      <c r="G43" s="1423"/>
    </row>
    <row r="44" spans="1:7" ht="15" customHeight="1">
      <c r="A44" s="1419"/>
      <c r="B44" s="1420"/>
      <c r="C44" s="1421"/>
      <c r="D44" s="1422"/>
      <c r="E44" s="1423"/>
      <c r="F44" s="1423"/>
      <c r="G44" s="1423"/>
    </row>
    <row r="45" spans="1:7" ht="15" customHeight="1">
      <c r="A45" s="1419"/>
      <c r="B45" s="1420"/>
      <c r="C45" s="1421"/>
      <c r="D45" s="1422"/>
      <c r="E45" s="1423"/>
      <c r="F45" s="1423"/>
      <c r="G45" s="1423"/>
    </row>
    <row r="46" spans="1:7" ht="15" customHeight="1">
      <c r="A46" s="1419"/>
      <c r="B46" s="1420"/>
      <c r="C46" s="1421"/>
      <c r="D46" s="1422"/>
      <c r="E46" s="1423"/>
      <c r="F46" s="1423"/>
      <c r="G46" s="1423"/>
    </row>
    <row r="47" spans="1:7">
      <c r="A47" s="1419"/>
      <c r="B47" s="1420"/>
      <c r="C47" s="1421"/>
      <c r="D47" s="1422"/>
      <c r="E47" s="1423"/>
      <c r="F47" s="1423"/>
      <c r="G47" s="1423"/>
    </row>
    <row r="48" spans="1:7">
      <c r="A48" s="1419"/>
      <c r="B48" s="1420"/>
      <c r="C48" s="1421"/>
      <c r="D48" s="1422"/>
      <c r="E48" s="1423"/>
      <c r="F48" s="1423"/>
      <c r="G48" s="1423"/>
    </row>
    <row r="49" spans="1:7">
      <c r="A49" s="1419"/>
      <c r="B49" s="1420"/>
      <c r="C49" s="1421"/>
      <c r="D49" s="1422"/>
      <c r="E49" s="1423"/>
      <c r="F49" s="1423"/>
      <c r="G49" s="1423"/>
    </row>
    <row r="50" spans="1:7">
      <c r="A50" s="1419"/>
      <c r="B50" s="1420"/>
      <c r="C50" s="1421"/>
      <c r="D50" s="1422"/>
      <c r="E50" s="1423"/>
      <c r="F50" s="1423"/>
      <c r="G50" s="1423"/>
    </row>
    <row r="51" spans="1:7">
      <c r="A51" s="1419"/>
      <c r="B51" s="1420"/>
      <c r="C51" s="1421"/>
      <c r="D51" s="1422"/>
      <c r="E51" s="1423"/>
      <c r="F51" s="1423"/>
      <c r="G51" s="1423"/>
    </row>
    <row r="52" spans="1:7">
      <c r="A52" s="1419"/>
      <c r="B52" s="1420"/>
      <c r="C52" s="1421"/>
      <c r="D52" s="1422"/>
      <c r="E52" s="1423"/>
      <c r="F52" s="1423"/>
      <c r="G52" s="1423"/>
    </row>
    <row r="53" spans="1:7">
      <c r="A53" s="1419"/>
      <c r="B53" s="1420"/>
      <c r="C53" s="1421"/>
      <c r="D53" s="1422"/>
      <c r="E53" s="1423"/>
      <c r="F53" s="1423"/>
      <c r="G53" s="1423"/>
    </row>
    <row r="54" spans="1:7">
      <c r="A54" s="1419"/>
      <c r="B54" s="1420"/>
      <c r="C54" s="1421"/>
      <c r="D54" s="1422"/>
      <c r="E54" s="1423"/>
      <c r="F54" s="1423"/>
      <c r="G54" s="1423"/>
    </row>
    <row r="55" spans="1:7">
      <c r="A55" s="1419"/>
      <c r="B55" s="1420"/>
      <c r="C55" s="1421"/>
      <c r="D55" s="1422"/>
      <c r="E55" s="1423"/>
      <c r="F55" s="1423"/>
      <c r="G55" s="1423"/>
    </row>
    <row r="56" spans="1:7">
      <c r="A56" s="1419"/>
      <c r="B56" s="1420"/>
      <c r="C56" s="1421"/>
      <c r="D56" s="1422"/>
      <c r="E56" s="1423"/>
      <c r="F56" s="1423"/>
      <c r="G56" s="1423"/>
    </row>
    <row r="57" spans="1:7" ht="41.25" customHeight="1">
      <c r="A57" s="1651" t="s">
        <v>2826</v>
      </c>
      <c r="B57" s="1651"/>
      <c r="C57" s="1651"/>
      <c r="D57" s="1651"/>
      <c r="E57" s="1651"/>
      <c r="F57" s="1651"/>
      <c r="G57" s="1651"/>
    </row>
    <row r="58" spans="1:7">
      <c r="A58" s="1651" t="s">
        <v>2822</v>
      </c>
      <c r="B58" s="1651"/>
      <c r="C58" s="1651"/>
      <c r="D58" s="1651"/>
      <c r="E58" s="1651"/>
      <c r="F58" s="1651"/>
      <c r="G58" s="1651"/>
    </row>
    <row r="59" spans="1:7">
      <c r="A59" s="1419"/>
      <c r="B59" s="1420"/>
      <c r="C59" s="1421"/>
      <c r="D59" s="1422"/>
      <c r="E59" s="1423"/>
      <c r="F59" s="1423"/>
      <c r="G59" s="1423"/>
    </row>
    <row r="60" spans="1:7" ht="45">
      <c r="A60" s="1055" t="s">
        <v>1594</v>
      </c>
      <c r="B60" s="272" t="s">
        <v>1595</v>
      </c>
      <c r="C60" s="271" t="s">
        <v>1596</v>
      </c>
      <c r="D60" s="271" t="s">
        <v>1597</v>
      </c>
      <c r="E60" s="271" t="s">
        <v>1598</v>
      </c>
      <c r="F60" s="271" t="s">
        <v>2957</v>
      </c>
      <c r="G60" s="271" t="s">
        <v>2958</v>
      </c>
    </row>
    <row r="61" spans="1:7">
      <c r="A61" s="1419"/>
      <c r="B61" s="1420"/>
      <c r="C61" s="1421"/>
      <c r="D61" s="1422"/>
      <c r="E61" s="1423"/>
      <c r="F61" s="1423"/>
      <c r="G61" s="1423"/>
    </row>
    <row r="62" spans="1:7">
      <c r="A62" s="1397">
        <v>1</v>
      </c>
      <c r="B62" s="279"/>
      <c r="C62" s="273" t="s">
        <v>1599</v>
      </c>
      <c r="D62" s="1647"/>
      <c r="E62" s="1647"/>
      <c r="F62" s="1647"/>
      <c r="G62" s="1647"/>
    </row>
    <row r="63" spans="1:7">
      <c r="A63" s="1397"/>
      <c r="B63" s="279"/>
      <c r="C63" s="273"/>
      <c r="D63" s="1399"/>
      <c r="E63" s="1400"/>
      <c r="F63" s="1400"/>
      <c r="G63" s="1400"/>
    </row>
    <row r="64" spans="1:7">
      <c r="A64" s="1397">
        <v>1.1000000000000001</v>
      </c>
      <c r="B64" s="1398" t="s">
        <v>1600</v>
      </c>
      <c r="C64" s="273" t="s">
        <v>1601</v>
      </c>
      <c r="D64" s="1399"/>
      <c r="E64" s="1400"/>
      <c r="F64" s="1400"/>
      <c r="G64" s="1400"/>
    </row>
    <row r="65" spans="1:7">
      <c r="A65" s="1397"/>
      <c r="B65" s="1401" t="s">
        <v>1602</v>
      </c>
      <c r="C65" s="280" t="s">
        <v>1603</v>
      </c>
      <c r="D65" s="1399"/>
      <c r="E65" s="1400"/>
      <c r="F65" s="1400"/>
      <c r="G65" s="1400"/>
    </row>
    <row r="66" spans="1:7" ht="72">
      <c r="A66" s="1056"/>
      <c r="B66" s="1401"/>
      <c r="C66" s="280" t="s">
        <v>1604</v>
      </c>
      <c r="D66" s="278"/>
      <c r="E66" s="276"/>
      <c r="F66" s="276"/>
      <c r="G66" s="276"/>
    </row>
    <row r="67" spans="1:7">
      <c r="A67" s="1056"/>
      <c r="B67" s="279"/>
      <c r="C67" s="283" t="s">
        <v>1605</v>
      </c>
      <c r="D67" s="1058" t="s">
        <v>233</v>
      </c>
      <c r="E67" s="277">
        <v>1</v>
      </c>
      <c r="F67" s="277"/>
      <c r="G67" s="277">
        <f>IF(E67,E67*F67," ")</f>
        <v>0</v>
      </c>
    </row>
    <row r="68" spans="1:7">
      <c r="A68" s="1056"/>
      <c r="B68" s="279"/>
      <c r="C68" s="1426"/>
      <c r="D68" s="278"/>
      <c r="E68" s="276"/>
      <c r="F68" s="276"/>
      <c r="G68" s="276"/>
    </row>
    <row r="69" spans="1:7">
      <c r="A69" s="1397">
        <v>1.2</v>
      </c>
      <c r="B69" s="1398" t="s">
        <v>1606</v>
      </c>
      <c r="C69" s="273" t="s">
        <v>1607</v>
      </c>
      <c r="D69" s="274"/>
      <c r="E69" s="275"/>
      <c r="F69" s="275"/>
      <c r="G69" s="276"/>
    </row>
    <row r="70" spans="1:7" ht="60">
      <c r="A70" s="1056"/>
      <c r="B70" s="279"/>
      <c r="C70" s="280" t="s">
        <v>1608</v>
      </c>
      <c r="D70" s="278"/>
      <c r="E70" s="276"/>
      <c r="F70" s="276"/>
      <c r="G70" s="276"/>
    </row>
    <row r="71" spans="1:7" ht="12" customHeight="1">
      <c r="A71" s="1056"/>
      <c r="B71" s="279"/>
      <c r="C71" s="282" t="s">
        <v>1605</v>
      </c>
      <c r="D71" s="1058" t="s">
        <v>223</v>
      </c>
      <c r="E71" s="277">
        <v>9</v>
      </c>
      <c r="F71" s="277"/>
      <c r="G71" s="277">
        <f t="shared" ref="G71:G78" si="0">IF(E71,E71*F71," ")</f>
        <v>0</v>
      </c>
    </row>
    <row r="72" spans="1:7">
      <c r="A72" s="1056"/>
      <c r="B72" s="279"/>
      <c r="C72" s="280"/>
      <c r="D72" s="278"/>
      <c r="E72" s="276"/>
      <c r="F72" s="276"/>
      <c r="G72" s="276" t="str">
        <f t="shared" si="0"/>
        <v xml:space="preserve"> </v>
      </c>
    </row>
    <row r="73" spans="1:7" ht="24">
      <c r="A73" s="1397">
        <v>1.3</v>
      </c>
      <c r="B73" s="1398" t="s">
        <v>1609</v>
      </c>
      <c r="C73" s="273" t="s">
        <v>1610</v>
      </c>
      <c r="D73" s="274"/>
      <c r="E73" s="275"/>
      <c r="F73" s="275"/>
      <c r="G73" s="275" t="str">
        <f t="shared" si="0"/>
        <v xml:space="preserve"> </v>
      </c>
    </row>
    <row r="74" spans="1:7" ht="60">
      <c r="A74" s="1056"/>
      <c r="B74" s="279"/>
      <c r="C74" s="280" t="s">
        <v>1611</v>
      </c>
      <c r="D74" s="278"/>
      <c r="E74" s="276"/>
      <c r="F74" s="276"/>
      <c r="G74" s="276" t="str">
        <f t="shared" si="0"/>
        <v xml:space="preserve"> </v>
      </c>
    </row>
    <row r="75" spans="1:7">
      <c r="A75" s="1056"/>
      <c r="B75" s="279"/>
      <c r="C75" s="1427" t="s">
        <v>1605</v>
      </c>
      <c r="D75" s="278"/>
      <c r="E75" s="1428"/>
      <c r="F75" s="1428"/>
      <c r="G75" s="1428" t="str">
        <f t="shared" si="0"/>
        <v xml:space="preserve"> </v>
      </c>
    </row>
    <row r="76" spans="1:7">
      <c r="A76" s="1429" t="s">
        <v>1612</v>
      </c>
      <c r="B76" s="279"/>
      <c r="C76" s="1430" t="s">
        <v>1613</v>
      </c>
      <c r="D76" s="1058" t="s">
        <v>218</v>
      </c>
      <c r="E76" s="1431">
        <v>32</v>
      </c>
      <c r="F76" s="1431"/>
      <c r="G76" s="1431">
        <f t="shared" si="0"/>
        <v>0</v>
      </c>
    </row>
    <row r="77" spans="1:7">
      <c r="A77" s="1429" t="s">
        <v>1614</v>
      </c>
      <c r="B77" s="279"/>
      <c r="C77" s="1432" t="s">
        <v>1615</v>
      </c>
      <c r="D77" s="1433" t="s">
        <v>556</v>
      </c>
      <c r="E77" s="1434">
        <v>31.5</v>
      </c>
      <c r="F77" s="1434"/>
      <c r="G77" s="1434">
        <f t="shared" si="0"/>
        <v>0</v>
      </c>
    </row>
    <row r="78" spans="1:7">
      <c r="A78" s="1429" t="s">
        <v>1616</v>
      </c>
      <c r="B78" s="279"/>
      <c r="C78" s="1432" t="s">
        <v>1617</v>
      </c>
      <c r="D78" s="1433" t="s">
        <v>556</v>
      </c>
      <c r="E78" s="1434">
        <v>22</v>
      </c>
      <c r="F78" s="1434"/>
      <c r="G78" s="1434">
        <f t="shared" si="0"/>
        <v>0</v>
      </c>
    </row>
    <row r="79" spans="1:7">
      <c r="A79" s="1429"/>
      <c r="B79" s="279"/>
      <c r="C79" s="280"/>
      <c r="D79" s="278"/>
      <c r="E79" s="276"/>
      <c r="F79" s="276"/>
      <c r="G79" s="276"/>
    </row>
    <row r="80" spans="1:7">
      <c r="A80" s="1429"/>
      <c r="B80" s="279"/>
      <c r="C80" s="273" t="s">
        <v>1618</v>
      </c>
      <c r="D80" s="274"/>
      <c r="E80" s="275"/>
      <c r="F80" s="275"/>
      <c r="G80" s="275">
        <f>SUM(G64:G79)</f>
        <v>0</v>
      </c>
    </row>
    <row r="81" spans="1:7">
      <c r="A81" s="1429"/>
      <c r="B81" s="279"/>
      <c r="C81" s="273"/>
      <c r="D81" s="274"/>
      <c r="E81" s="275"/>
      <c r="F81" s="275"/>
      <c r="G81" s="275"/>
    </row>
    <row r="82" spans="1:7">
      <c r="A82" s="1397">
        <v>2</v>
      </c>
      <c r="B82" s="279"/>
      <c r="C82" s="273" t="s">
        <v>1619</v>
      </c>
      <c r="D82" s="1647"/>
      <c r="E82" s="1647"/>
      <c r="F82" s="1647"/>
      <c r="G82" s="1647"/>
    </row>
    <row r="83" spans="1:7">
      <c r="A83" s="1056"/>
      <c r="B83" s="279"/>
      <c r="C83" s="280"/>
      <c r="D83" s="278"/>
      <c r="E83" s="276"/>
      <c r="F83" s="276"/>
      <c r="G83" s="276"/>
    </row>
    <row r="84" spans="1:7">
      <c r="A84" s="1397">
        <v>2.1</v>
      </c>
      <c r="B84" s="1398" t="s">
        <v>1620</v>
      </c>
      <c r="C84" s="273" t="s">
        <v>1621</v>
      </c>
      <c r="D84" s="274"/>
      <c r="E84" s="275"/>
      <c r="F84" s="275"/>
      <c r="G84" s="275"/>
    </row>
    <row r="85" spans="1:7" ht="108" customHeight="1">
      <c r="A85" s="1056"/>
      <c r="B85" s="279"/>
      <c r="C85" s="280" t="s">
        <v>1622</v>
      </c>
      <c r="D85" s="278"/>
      <c r="E85" s="276"/>
      <c r="F85" s="276"/>
      <c r="G85" s="276"/>
    </row>
    <row r="86" spans="1:7" ht="15" customHeight="1">
      <c r="A86" s="1056"/>
      <c r="B86" s="279"/>
      <c r="C86" s="283" t="s">
        <v>1605</v>
      </c>
      <c r="D86" s="1058" t="s">
        <v>213</v>
      </c>
      <c r="E86" s="277">
        <v>1474</v>
      </c>
      <c r="F86" s="277"/>
      <c r="G86" s="277">
        <f t="shared" ref="G86:G107" si="1">IF(E86,E86*F86," ")</f>
        <v>0</v>
      </c>
    </row>
    <row r="87" spans="1:7">
      <c r="A87" s="1056"/>
      <c r="B87" s="279"/>
      <c r="C87" s="1435"/>
      <c r="D87" s="284"/>
      <c r="E87" s="276"/>
      <c r="F87" s="276"/>
      <c r="G87" s="276" t="str">
        <f t="shared" si="1"/>
        <v xml:space="preserve"> </v>
      </c>
    </row>
    <row r="88" spans="1:7">
      <c r="A88" s="1056"/>
      <c r="B88" s="279"/>
      <c r="C88" s="1435"/>
      <c r="D88" s="284"/>
      <c r="E88" s="276"/>
      <c r="F88" s="276"/>
      <c r="G88" s="276" t="str">
        <f t="shared" si="1"/>
        <v xml:space="preserve"> </v>
      </c>
    </row>
    <row r="89" spans="1:7">
      <c r="A89" s="1397">
        <v>2.2000000000000002</v>
      </c>
      <c r="B89" s="1436" t="s">
        <v>1623</v>
      </c>
      <c r="C89" s="273" t="s">
        <v>1624</v>
      </c>
      <c r="D89" s="284"/>
      <c r="E89" s="276"/>
      <c r="F89" s="276"/>
      <c r="G89" s="276" t="str">
        <f t="shared" si="1"/>
        <v xml:space="preserve"> </v>
      </c>
    </row>
    <row r="90" spans="1:7" ht="48">
      <c r="A90" s="1397"/>
      <c r="B90" s="1436"/>
      <c r="C90" s="280" t="s">
        <v>1625</v>
      </c>
      <c r="D90" s="284"/>
      <c r="E90" s="276"/>
      <c r="F90" s="276"/>
      <c r="G90" s="276" t="str">
        <f t="shared" si="1"/>
        <v xml:space="preserve"> </v>
      </c>
    </row>
    <row r="91" spans="1:7">
      <c r="A91" s="1397"/>
      <c r="B91" s="1436"/>
      <c r="C91" s="282" t="s">
        <v>1626</v>
      </c>
      <c r="D91" s="1058" t="s">
        <v>213</v>
      </c>
      <c r="E91" s="277">
        <v>1322.47</v>
      </c>
      <c r="F91" s="277"/>
      <c r="G91" s="277">
        <f t="shared" si="1"/>
        <v>0</v>
      </c>
    </row>
    <row r="92" spans="1:7">
      <c r="A92" s="1056"/>
      <c r="B92" s="1437"/>
      <c r="C92" s="283" t="s">
        <v>1627</v>
      </c>
      <c r="D92" s="1058" t="s">
        <v>213</v>
      </c>
      <c r="E92" s="277">
        <v>660.2</v>
      </c>
      <c r="F92" s="277"/>
      <c r="G92" s="277">
        <f t="shared" si="1"/>
        <v>0</v>
      </c>
    </row>
    <row r="93" spans="1:7">
      <c r="A93" s="1056"/>
      <c r="B93" s="1437"/>
      <c r="C93" s="1435"/>
      <c r="D93" s="284"/>
      <c r="E93" s="276"/>
      <c r="F93" s="276"/>
      <c r="G93" s="276" t="str">
        <f t="shared" si="1"/>
        <v xml:space="preserve"> </v>
      </c>
    </row>
    <row r="94" spans="1:7" ht="7.5" customHeight="1">
      <c r="A94" s="1056"/>
      <c r="B94" s="279"/>
      <c r="C94" s="1435"/>
      <c r="D94" s="284"/>
      <c r="E94" s="276"/>
      <c r="F94" s="276"/>
      <c r="G94" s="276" t="str">
        <f t="shared" si="1"/>
        <v xml:space="preserve"> </v>
      </c>
    </row>
    <row r="95" spans="1:7">
      <c r="A95" s="1397">
        <v>2.2999999999999998</v>
      </c>
      <c r="B95" s="1398" t="s">
        <v>1628</v>
      </c>
      <c r="C95" s="1438" t="s">
        <v>1629</v>
      </c>
      <c r="D95" s="274"/>
      <c r="E95" s="275"/>
      <c r="F95" s="275"/>
      <c r="G95" s="275" t="str">
        <f t="shared" si="1"/>
        <v xml:space="preserve"> </v>
      </c>
    </row>
    <row r="96" spans="1:7" ht="113.25" customHeight="1">
      <c r="A96" s="1056"/>
      <c r="B96" s="279"/>
      <c r="C96" s="280" t="s">
        <v>1630</v>
      </c>
      <c r="D96" s="278"/>
      <c r="E96" s="276"/>
      <c r="F96" s="276"/>
      <c r="G96" s="276" t="str">
        <f t="shared" si="1"/>
        <v xml:space="preserve"> </v>
      </c>
    </row>
    <row r="97" spans="1:7" ht="15" customHeight="1">
      <c r="A97" s="1056"/>
      <c r="B97" s="279"/>
      <c r="C97" s="282" t="s">
        <v>1631</v>
      </c>
      <c r="D97" s="1058" t="s">
        <v>218</v>
      </c>
      <c r="E97" s="277">
        <v>523</v>
      </c>
      <c r="F97" s="277"/>
      <c r="G97" s="277">
        <f t="shared" si="1"/>
        <v>0</v>
      </c>
    </row>
    <row r="98" spans="1:7">
      <c r="A98" s="1056"/>
      <c r="B98" s="279"/>
      <c r="C98" s="283" t="s">
        <v>1632</v>
      </c>
      <c r="D98" s="1058" t="s">
        <v>218</v>
      </c>
      <c r="E98" s="277">
        <v>3830.22</v>
      </c>
      <c r="F98" s="277"/>
      <c r="G98" s="277">
        <f t="shared" si="1"/>
        <v>0</v>
      </c>
    </row>
    <row r="99" spans="1:7" ht="24">
      <c r="A99" s="1056"/>
      <c r="B99" s="279"/>
      <c r="C99" s="1439" t="s">
        <v>2679</v>
      </c>
      <c r="D99" s="284"/>
      <c r="E99" s="276"/>
      <c r="F99" s="276"/>
      <c r="G99" s="276" t="str">
        <f t="shared" si="1"/>
        <v xml:space="preserve"> </v>
      </c>
    </row>
    <row r="100" spans="1:7">
      <c r="A100" s="1397">
        <v>2.4</v>
      </c>
      <c r="B100" s="1398"/>
      <c r="C100" s="1438" t="s">
        <v>1633</v>
      </c>
      <c r="D100" s="274"/>
      <c r="E100" s="275"/>
      <c r="F100" s="275"/>
      <c r="G100" s="275" t="str">
        <f t="shared" si="1"/>
        <v xml:space="preserve"> </v>
      </c>
    </row>
    <row r="101" spans="1:7" ht="36">
      <c r="A101" s="1397"/>
      <c r="B101" s="1398"/>
      <c r="C101" s="280" t="s">
        <v>1634</v>
      </c>
      <c r="D101" s="274"/>
      <c r="E101" s="275"/>
      <c r="F101" s="275"/>
      <c r="G101" s="275" t="str">
        <f t="shared" si="1"/>
        <v xml:space="preserve"> </v>
      </c>
    </row>
    <row r="102" spans="1:7">
      <c r="A102" s="1397"/>
      <c r="B102" s="1398"/>
      <c r="C102" s="282" t="s">
        <v>1635</v>
      </c>
      <c r="D102" s="1058" t="s">
        <v>213</v>
      </c>
      <c r="E102" s="277">
        <v>910.6</v>
      </c>
      <c r="F102" s="277"/>
      <c r="G102" s="277">
        <f t="shared" si="1"/>
        <v>0</v>
      </c>
    </row>
    <row r="103" spans="1:7">
      <c r="A103" s="1397"/>
      <c r="B103" s="1398"/>
      <c r="C103" s="282" t="s">
        <v>1636</v>
      </c>
      <c r="D103" s="1058" t="s">
        <v>213</v>
      </c>
      <c r="E103" s="277">
        <v>929.52</v>
      </c>
      <c r="F103" s="277"/>
      <c r="G103" s="277">
        <f t="shared" si="1"/>
        <v>0</v>
      </c>
    </row>
    <row r="104" spans="1:7">
      <c r="A104" s="1397"/>
      <c r="B104" s="1398"/>
      <c r="C104" s="280"/>
      <c r="D104" s="274"/>
      <c r="E104" s="275"/>
      <c r="F104" s="275"/>
      <c r="G104" s="275" t="str">
        <f t="shared" si="1"/>
        <v xml:space="preserve"> </v>
      </c>
    </row>
    <row r="105" spans="1:7">
      <c r="A105" s="1397">
        <v>2.5</v>
      </c>
      <c r="B105" s="1398" t="s">
        <v>1637</v>
      </c>
      <c r="C105" s="1438" t="s">
        <v>1638</v>
      </c>
      <c r="D105" s="274"/>
      <c r="E105" s="275"/>
      <c r="F105" s="275"/>
      <c r="G105" s="275" t="str">
        <f t="shared" si="1"/>
        <v xml:space="preserve"> </v>
      </c>
    </row>
    <row r="106" spans="1:7" ht="192">
      <c r="A106" s="1056"/>
      <c r="B106" s="279"/>
      <c r="C106" s="280" t="s">
        <v>1639</v>
      </c>
      <c r="D106" s="278"/>
      <c r="E106" s="276"/>
      <c r="F106" s="276"/>
      <c r="G106" s="276" t="str">
        <f t="shared" si="1"/>
        <v xml:space="preserve"> </v>
      </c>
    </row>
    <row r="107" spans="1:7">
      <c r="A107" s="1056"/>
      <c r="B107" s="279"/>
      <c r="C107" s="283" t="s">
        <v>1605</v>
      </c>
      <c r="D107" s="1058" t="s">
        <v>218</v>
      </c>
      <c r="E107" s="277">
        <v>594.52</v>
      </c>
      <c r="F107" s="277"/>
      <c r="G107" s="277">
        <f t="shared" si="1"/>
        <v>0</v>
      </c>
    </row>
    <row r="108" spans="1:7" ht="9" customHeight="1">
      <c r="A108" s="1056"/>
      <c r="B108" s="279"/>
      <c r="C108" s="1426"/>
      <c r="D108" s="278"/>
      <c r="E108" s="276"/>
      <c r="F108" s="276"/>
      <c r="G108" s="276"/>
    </row>
    <row r="109" spans="1:7">
      <c r="A109" s="1056"/>
      <c r="B109" s="279"/>
      <c r="C109" s="273" t="s">
        <v>1640</v>
      </c>
      <c r="D109" s="274"/>
      <c r="E109" s="275"/>
      <c r="F109" s="275"/>
      <c r="G109" s="275">
        <f>SUM(G84:G108)</f>
        <v>0</v>
      </c>
    </row>
    <row r="110" spans="1:7" ht="9" customHeight="1">
      <c r="A110" s="1056"/>
      <c r="B110" s="279"/>
      <c r="C110" s="1426"/>
      <c r="D110" s="278"/>
      <c r="E110" s="276"/>
      <c r="F110" s="276"/>
      <c r="G110" s="276"/>
    </row>
    <row r="111" spans="1:7">
      <c r="A111" s="1397">
        <v>3</v>
      </c>
      <c r="B111" s="279"/>
      <c r="C111" s="273" t="s">
        <v>1641</v>
      </c>
      <c r="D111" s="1647"/>
      <c r="E111" s="1647"/>
      <c r="F111" s="1647"/>
      <c r="G111" s="1647"/>
    </row>
    <row r="112" spans="1:7" ht="8.25" customHeight="1">
      <c r="A112" s="1056"/>
      <c r="B112" s="279"/>
      <c r="C112" s="1426"/>
      <c r="D112" s="278"/>
      <c r="E112" s="276"/>
      <c r="F112" s="276"/>
      <c r="G112" s="276"/>
    </row>
    <row r="113" spans="1:7">
      <c r="A113" s="1397">
        <v>3.1</v>
      </c>
      <c r="B113" s="1398" t="s">
        <v>1642</v>
      </c>
      <c r="C113" s="1438" t="s">
        <v>1643</v>
      </c>
      <c r="D113" s="274"/>
      <c r="E113" s="275"/>
      <c r="F113" s="275"/>
      <c r="G113" s="275"/>
    </row>
    <row r="114" spans="1:7" ht="36">
      <c r="A114" s="1056"/>
      <c r="B114" s="279"/>
      <c r="C114" s="280" t="s">
        <v>1644</v>
      </c>
      <c r="D114" s="278"/>
      <c r="E114" s="276"/>
      <c r="F114" s="276"/>
      <c r="G114" s="276"/>
    </row>
    <row r="115" spans="1:7">
      <c r="A115" s="1440" t="s">
        <v>1645</v>
      </c>
      <c r="B115" s="1441"/>
      <c r="C115" s="283" t="s">
        <v>1646</v>
      </c>
      <c r="D115" s="1058" t="s">
        <v>556</v>
      </c>
      <c r="E115" s="277">
        <v>400</v>
      </c>
      <c r="F115" s="277"/>
      <c r="G115" s="277">
        <f t="shared" ref="G115:G116" si="2">IF(E115,E115*F115," ")</f>
        <v>0</v>
      </c>
    </row>
    <row r="116" spans="1:7">
      <c r="A116" s="1442" t="s">
        <v>1647</v>
      </c>
      <c r="B116" s="1443"/>
      <c r="C116" s="1444" t="s">
        <v>1648</v>
      </c>
      <c r="D116" s="1433" t="s">
        <v>556</v>
      </c>
      <c r="E116" s="1445">
        <v>211</v>
      </c>
      <c r="F116" s="1445"/>
      <c r="G116" s="1445">
        <f t="shared" si="2"/>
        <v>0</v>
      </c>
    </row>
    <row r="117" spans="1:7" ht="8.25" customHeight="1">
      <c r="A117" s="1056"/>
      <c r="B117" s="1401"/>
      <c r="C117" s="1435"/>
      <c r="D117" s="284"/>
      <c r="E117" s="276"/>
      <c r="F117" s="276"/>
      <c r="G117" s="276"/>
    </row>
    <row r="118" spans="1:7">
      <c r="A118" s="1056"/>
      <c r="B118" s="1401"/>
      <c r="C118" s="273" t="s">
        <v>1649</v>
      </c>
      <c r="D118" s="274"/>
      <c r="E118" s="275"/>
      <c r="F118" s="275"/>
      <c r="G118" s="275">
        <f>SUM(G114:G117)</f>
        <v>0</v>
      </c>
    </row>
    <row r="119" spans="1:7">
      <c r="A119" s="1446"/>
      <c r="B119" s="1447"/>
      <c r="C119" s="173"/>
      <c r="D119" s="173"/>
      <c r="E119" s="173"/>
      <c r="F119" s="173"/>
      <c r="G119" s="173"/>
    </row>
    <row r="120" spans="1:7">
      <c r="A120" s="1397">
        <v>4</v>
      </c>
      <c r="B120" s="279"/>
      <c r="C120" s="273" t="s">
        <v>1650</v>
      </c>
      <c r="D120" s="1647"/>
      <c r="E120" s="1647"/>
      <c r="F120" s="1647"/>
      <c r="G120" s="1647"/>
    </row>
    <row r="121" spans="1:7" ht="5.25" customHeight="1">
      <c r="A121" s="1056"/>
      <c r="B121" s="279"/>
      <c r="C121" s="1426"/>
      <c r="D121" s="278"/>
      <c r="E121" s="276"/>
      <c r="F121" s="276"/>
      <c r="G121" s="276"/>
    </row>
    <row r="122" spans="1:7">
      <c r="A122" s="1397">
        <v>4.0999999999999996</v>
      </c>
      <c r="B122" s="1398" t="s">
        <v>1651</v>
      </c>
      <c r="C122" s="1438" t="s">
        <v>1652</v>
      </c>
      <c r="D122" s="274"/>
      <c r="E122" s="275"/>
      <c r="F122" s="275"/>
      <c r="G122" s="275"/>
    </row>
    <row r="123" spans="1:7" ht="193.5" customHeight="1">
      <c r="A123" s="1056"/>
      <c r="B123" s="279"/>
      <c r="C123" s="280" t="s">
        <v>1653</v>
      </c>
      <c r="D123" s="278"/>
      <c r="E123" s="276"/>
      <c r="F123" s="276"/>
      <c r="G123" s="276"/>
    </row>
    <row r="124" spans="1:7">
      <c r="A124" s="1056"/>
      <c r="B124" s="279"/>
      <c r="C124" s="283" t="s">
        <v>1605</v>
      </c>
      <c r="D124" s="1058" t="s">
        <v>213</v>
      </c>
      <c r="E124" s="277">
        <v>1355</v>
      </c>
      <c r="F124" s="277"/>
      <c r="G124" s="277">
        <f t="shared" ref="G124:G138" si="3">IF(E124,E124*F124," ")</f>
        <v>0</v>
      </c>
    </row>
    <row r="125" spans="1:7" ht="5.25" customHeight="1">
      <c r="A125" s="1056"/>
      <c r="B125" s="279"/>
      <c r="C125" s="1426"/>
      <c r="D125" s="278"/>
      <c r="E125" s="276"/>
      <c r="F125" s="276"/>
      <c r="G125" s="276" t="str">
        <f t="shared" si="3"/>
        <v xml:space="preserve"> </v>
      </c>
    </row>
    <row r="126" spans="1:7">
      <c r="A126" s="1397">
        <v>4.2</v>
      </c>
      <c r="B126" s="1398" t="s">
        <v>1654</v>
      </c>
      <c r="C126" s="1438" t="s">
        <v>1655</v>
      </c>
      <c r="D126" s="274"/>
      <c r="E126" s="275"/>
      <c r="F126" s="275"/>
      <c r="G126" s="275" t="str">
        <f t="shared" si="3"/>
        <v xml:space="preserve"> </v>
      </c>
    </row>
    <row r="127" spans="1:7" ht="48">
      <c r="A127" s="1056"/>
      <c r="B127" s="279"/>
      <c r="C127" s="280" t="s">
        <v>1656</v>
      </c>
      <c r="D127" s="278"/>
      <c r="E127" s="276"/>
      <c r="F127" s="276"/>
      <c r="G127" s="276" t="str">
        <f t="shared" si="3"/>
        <v xml:space="preserve"> </v>
      </c>
    </row>
    <row r="128" spans="1:7">
      <c r="A128" s="1056"/>
      <c r="B128" s="279"/>
      <c r="C128" s="283" t="s">
        <v>1657</v>
      </c>
      <c r="D128" s="1058" t="s">
        <v>218</v>
      </c>
      <c r="E128" s="277">
        <v>2680.41</v>
      </c>
      <c r="F128" s="277"/>
      <c r="G128" s="277">
        <f t="shared" si="3"/>
        <v>0</v>
      </c>
    </row>
    <row r="129" spans="1:7" ht="7.5" customHeight="1">
      <c r="A129" s="1056"/>
      <c r="B129" s="279"/>
      <c r="C129" s="1426"/>
      <c r="D129" s="278"/>
      <c r="E129" s="276"/>
      <c r="F129" s="276"/>
      <c r="G129" s="276" t="str">
        <f t="shared" si="3"/>
        <v xml:space="preserve"> </v>
      </c>
    </row>
    <row r="130" spans="1:7">
      <c r="A130" s="1397">
        <v>4.3</v>
      </c>
      <c r="B130" s="1398" t="s">
        <v>1658</v>
      </c>
      <c r="C130" s="1448" t="s">
        <v>1659</v>
      </c>
      <c r="D130" s="1449"/>
      <c r="E130" s="275"/>
      <c r="F130" s="275"/>
      <c r="G130" s="275" t="str">
        <f t="shared" si="3"/>
        <v xml:space="preserve"> </v>
      </c>
    </row>
    <row r="131" spans="1:7" ht="48">
      <c r="A131" s="1056"/>
      <c r="B131" s="279"/>
      <c r="C131" s="280" t="s">
        <v>1660</v>
      </c>
      <c r="D131" s="1450"/>
      <c r="E131" s="276"/>
      <c r="F131" s="276"/>
      <c r="G131" s="276" t="str">
        <f t="shared" si="3"/>
        <v xml:space="preserve"> </v>
      </c>
    </row>
    <row r="132" spans="1:7">
      <c r="A132" s="1056"/>
      <c r="B132" s="279"/>
      <c r="C132" s="1451" t="s">
        <v>1605</v>
      </c>
      <c r="D132" s="1058" t="s">
        <v>218</v>
      </c>
      <c r="E132" s="1431">
        <v>2680.41</v>
      </c>
      <c r="F132" s="1431"/>
      <c r="G132" s="1431">
        <f t="shared" si="3"/>
        <v>0</v>
      </c>
    </row>
    <row r="133" spans="1:7" ht="15" customHeight="1">
      <c r="A133" s="1056"/>
      <c r="B133" s="279"/>
      <c r="C133" s="1452"/>
      <c r="D133" s="284"/>
      <c r="E133" s="1428"/>
      <c r="F133" s="1428"/>
      <c r="G133" s="1428" t="str">
        <f t="shared" si="3"/>
        <v xml:space="preserve"> </v>
      </c>
    </row>
    <row r="134" spans="1:7">
      <c r="A134" s="1057">
        <v>4.4000000000000004</v>
      </c>
      <c r="B134" s="285"/>
      <c r="C134" s="286" t="s">
        <v>1661</v>
      </c>
      <c r="D134" s="274"/>
      <c r="E134" s="275"/>
      <c r="F134" s="275"/>
      <c r="G134" s="275" t="str">
        <f t="shared" si="3"/>
        <v xml:space="preserve"> </v>
      </c>
    </row>
    <row r="135" spans="1:7" ht="108">
      <c r="A135" s="1056"/>
      <c r="B135" s="279"/>
      <c r="C135" s="280" t="s">
        <v>1662</v>
      </c>
      <c r="D135" s="278"/>
      <c r="E135" s="276"/>
      <c r="F135" s="1453"/>
      <c r="G135" s="1453" t="str">
        <f t="shared" si="3"/>
        <v xml:space="preserve"> </v>
      </c>
    </row>
    <row r="136" spans="1:7">
      <c r="A136" s="1056"/>
      <c r="B136" s="279"/>
      <c r="C136" s="282" t="s">
        <v>1663</v>
      </c>
      <c r="D136" s="1058" t="s">
        <v>218</v>
      </c>
      <c r="E136" s="277">
        <v>401.5</v>
      </c>
      <c r="F136" s="277"/>
      <c r="G136" s="277">
        <f t="shared" si="3"/>
        <v>0</v>
      </c>
    </row>
    <row r="137" spans="1:7" ht="14.1" customHeight="1">
      <c r="A137" s="1454" t="s">
        <v>1664</v>
      </c>
      <c r="B137" s="1455"/>
      <c r="C137" s="282" t="s">
        <v>1665</v>
      </c>
      <c r="D137" s="1058" t="s">
        <v>218</v>
      </c>
      <c r="E137" s="277">
        <v>340.7</v>
      </c>
      <c r="F137" s="277"/>
      <c r="G137" s="277">
        <f t="shared" si="3"/>
        <v>0</v>
      </c>
    </row>
    <row r="138" spans="1:7" ht="14.1" customHeight="1">
      <c r="A138" s="1454" t="s">
        <v>1666</v>
      </c>
      <c r="B138" s="1455"/>
      <c r="C138" s="1456" t="s">
        <v>1667</v>
      </c>
      <c r="D138" s="1433" t="s">
        <v>213</v>
      </c>
      <c r="E138" s="1445">
        <v>37.11</v>
      </c>
      <c r="F138" s="1445"/>
      <c r="G138" s="1445">
        <f t="shared" si="3"/>
        <v>0</v>
      </c>
    </row>
    <row r="139" spans="1:7" ht="15" customHeight="1">
      <c r="A139" s="1454"/>
      <c r="B139" s="1455"/>
      <c r="C139" s="1457"/>
      <c r="D139" s="284"/>
      <c r="E139" s="276"/>
      <c r="F139" s="276"/>
      <c r="G139" s="276"/>
    </row>
    <row r="140" spans="1:7">
      <c r="C140" s="273" t="s">
        <v>1668</v>
      </c>
      <c r="D140" s="274"/>
      <c r="E140" s="275"/>
      <c r="F140" s="275"/>
      <c r="G140" s="275">
        <f>SUM(G124:G139)</f>
        <v>0</v>
      </c>
    </row>
    <row r="141" spans="1:7">
      <c r="A141" s="1397">
        <v>5</v>
      </c>
      <c r="B141" s="279"/>
      <c r="C141" s="273" t="s">
        <v>1669</v>
      </c>
      <c r="D141" s="1647"/>
      <c r="E141" s="1647"/>
      <c r="F141" s="1647"/>
      <c r="G141" s="1647"/>
    </row>
    <row r="142" spans="1:7" ht="12" customHeight="1">
      <c r="A142" s="1460"/>
      <c r="B142" s="1461"/>
    </row>
    <row r="143" spans="1:7">
      <c r="A143" s="1397">
        <v>5.0999999999999996</v>
      </c>
      <c r="B143" s="1398" t="s">
        <v>1670</v>
      </c>
      <c r="C143" s="273" t="s">
        <v>1671</v>
      </c>
      <c r="D143" s="274"/>
      <c r="E143" s="275"/>
      <c r="F143" s="1466"/>
      <c r="G143" s="1466"/>
    </row>
    <row r="144" spans="1:7" ht="60">
      <c r="A144" s="1056"/>
      <c r="B144" s="279"/>
      <c r="C144" s="280" t="s">
        <v>1672</v>
      </c>
      <c r="D144" s="278"/>
      <c r="E144" s="276"/>
      <c r="F144" s="1453"/>
      <c r="G144" s="1453"/>
    </row>
    <row r="145" spans="1:9" ht="108" customHeight="1">
      <c r="A145" s="1056"/>
      <c r="B145" s="279"/>
      <c r="C145" s="280" t="s">
        <v>1673</v>
      </c>
      <c r="D145" s="278"/>
      <c r="E145" s="276"/>
      <c r="F145" s="1453"/>
      <c r="G145" s="1453"/>
    </row>
    <row r="146" spans="1:9" ht="36">
      <c r="A146" s="1056"/>
      <c r="B146" s="279"/>
      <c r="C146" s="280" t="s">
        <v>1674</v>
      </c>
      <c r="D146" s="278"/>
      <c r="E146" s="276"/>
      <c r="F146" s="1453"/>
      <c r="G146" s="1453"/>
    </row>
    <row r="147" spans="1:9">
      <c r="A147" s="1429" t="s">
        <v>1675</v>
      </c>
      <c r="B147" s="1401"/>
      <c r="C147" s="282" t="s">
        <v>1676</v>
      </c>
      <c r="D147" s="1058" t="s">
        <v>223</v>
      </c>
      <c r="E147" s="1467">
        <v>2</v>
      </c>
      <c r="F147" s="277"/>
      <c r="G147" s="277">
        <f t="shared" ref="G147:G163" si="4">IF(E147,E147*F147," ")</f>
        <v>0</v>
      </c>
    </row>
    <row r="148" spans="1:9" ht="11.25" customHeight="1">
      <c r="A148" s="1056"/>
      <c r="B148" s="279"/>
      <c r="C148" s="280"/>
      <c r="D148" s="278"/>
      <c r="E148" s="276"/>
      <c r="F148" s="1453"/>
      <c r="G148" s="1453" t="str">
        <f t="shared" si="4"/>
        <v xml:space="preserve"> </v>
      </c>
    </row>
    <row r="149" spans="1:9">
      <c r="A149" s="1397">
        <v>5.2</v>
      </c>
      <c r="B149" s="1398" t="s">
        <v>1677</v>
      </c>
      <c r="C149" s="1468" t="s">
        <v>1678</v>
      </c>
      <c r="D149" s="274"/>
      <c r="E149" s="1469"/>
      <c r="F149" s="1470"/>
      <c r="G149" s="1470" t="str">
        <f t="shared" si="4"/>
        <v xml:space="preserve"> </v>
      </c>
    </row>
    <row r="150" spans="1:9" ht="60">
      <c r="A150" s="1056"/>
      <c r="B150" s="279"/>
      <c r="C150" s="1427" t="s">
        <v>1679</v>
      </c>
      <c r="D150" s="278"/>
      <c r="E150" s="1428"/>
      <c r="F150" s="1471"/>
      <c r="G150" s="1471" t="str">
        <f t="shared" si="4"/>
        <v xml:space="preserve"> </v>
      </c>
    </row>
    <row r="151" spans="1:9">
      <c r="A151" s="1429" t="s">
        <v>1680</v>
      </c>
      <c r="B151" s="279"/>
      <c r="C151" s="1472" t="s">
        <v>1681</v>
      </c>
      <c r="D151" s="1058" t="s">
        <v>556</v>
      </c>
      <c r="E151" s="1431">
        <v>179.22</v>
      </c>
      <c r="F151" s="1431"/>
      <c r="G151" s="1431">
        <f t="shared" si="4"/>
        <v>0</v>
      </c>
    </row>
    <row r="152" spans="1:9">
      <c r="A152" s="1429" t="s">
        <v>1682</v>
      </c>
      <c r="B152" s="279"/>
      <c r="C152" s="1432" t="s">
        <v>1683</v>
      </c>
      <c r="D152" s="1433" t="s">
        <v>556</v>
      </c>
      <c r="E152" s="1434">
        <v>132.53</v>
      </c>
      <c r="F152" s="1434"/>
      <c r="G152" s="1434">
        <f t="shared" si="4"/>
        <v>0</v>
      </c>
    </row>
    <row r="153" spans="1:9">
      <c r="A153" s="1429"/>
      <c r="B153" s="279"/>
      <c r="C153" s="1473"/>
      <c r="D153" s="284"/>
      <c r="E153" s="1428"/>
      <c r="F153" s="1428"/>
      <c r="G153" s="1428" t="str">
        <f t="shared" si="4"/>
        <v xml:space="preserve"> </v>
      </c>
    </row>
    <row r="154" spans="1:9">
      <c r="A154" s="1397">
        <v>5.3</v>
      </c>
      <c r="B154" s="1398" t="s">
        <v>1684</v>
      </c>
      <c r="C154" s="1468" t="s">
        <v>1685</v>
      </c>
      <c r="D154" s="274"/>
      <c r="E154" s="1469"/>
      <c r="F154" s="1470"/>
      <c r="G154" s="1470" t="str">
        <f t="shared" si="4"/>
        <v xml:space="preserve"> </v>
      </c>
    </row>
    <row r="155" spans="1:9" ht="60">
      <c r="A155" s="1056"/>
      <c r="B155" s="279"/>
      <c r="C155" s="1427" t="s">
        <v>1686</v>
      </c>
      <c r="D155" s="278"/>
      <c r="E155" s="1428"/>
      <c r="F155" s="1471"/>
      <c r="G155" s="1471" t="str">
        <f t="shared" si="4"/>
        <v xml:space="preserve"> </v>
      </c>
    </row>
    <row r="156" spans="1:9" ht="24">
      <c r="A156" s="1056"/>
      <c r="B156" s="279"/>
      <c r="C156" s="1474" t="s">
        <v>1687</v>
      </c>
      <c r="D156" s="284"/>
      <c r="E156" s="1428"/>
      <c r="F156" s="1428"/>
      <c r="G156" s="1428" t="str">
        <f t="shared" si="4"/>
        <v xml:space="preserve"> </v>
      </c>
      <c r="H156" s="1475"/>
      <c r="I156" s="1475"/>
    </row>
    <row r="157" spans="1:9">
      <c r="A157" s="1429" t="s">
        <v>1688</v>
      </c>
      <c r="B157" s="279"/>
      <c r="C157" s="1472" t="s">
        <v>1689</v>
      </c>
      <c r="D157" s="1058" t="s">
        <v>556</v>
      </c>
      <c r="E157" s="1431">
        <v>6.8</v>
      </c>
      <c r="F157" s="1431"/>
      <c r="G157" s="1431">
        <f t="shared" si="4"/>
        <v>0</v>
      </c>
    </row>
    <row r="158" spans="1:9">
      <c r="A158" s="1429" t="s">
        <v>1690</v>
      </c>
      <c r="B158" s="279"/>
      <c r="C158" s="1456" t="s">
        <v>1691</v>
      </c>
      <c r="D158" s="1433" t="s">
        <v>556</v>
      </c>
      <c r="E158" s="1445">
        <v>20</v>
      </c>
      <c r="F158" s="1445"/>
      <c r="G158" s="1445">
        <f t="shared" si="4"/>
        <v>0</v>
      </c>
    </row>
    <row r="159" spans="1:9" ht="11.25" customHeight="1">
      <c r="A159" s="1056"/>
      <c r="B159" s="279"/>
      <c r="C159" s="1427"/>
      <c r="D159" s="278"/>
      <c r="E159" s="1428"/>
      <c r="F159" s="1471"/>
      <c r="G159" s="1471" t="str">
        <f t="shared" si="4"/>
        <v xml:space="preserve"> </v>
      </c>
    </row>
    <row r="160" spans="1:9">
      <c r="A160" s="1397">
        <v>5.4</v>
      </c>
      <c r="B160" s="1398" t="s">
        <v>1692</v>
      </c>
      <c r="C160" s="1468" t="s">
        <v>1693</v>
      </c>
      <c r="D160" s="274"/>
      <c r="E160" s="1469"/>
      <c r="F160" s="1470"/>
      <c r="G160" s="1470" t="str">
        <f t="shared" si="4"/>
        <v xml:space="preserve"> </v>
      </c>
    </row>
    <row r="161" spans="1:7" ht="15" customHeight="1">
      <c r="A161" s="1429" t="s">
        <v>1694</v>
      </c>
      <c r="B161" s="279"/>
      <c r="C161" s="1476" t="s">
        <v>1695</v>
      </c>
      <c r="D161" s="1058" t="s">
        <v>556</v>
      </c>
      <c r="E161" s="1431">
        <v>318</v>
      </c>
      <c r="F161" s="1431"/>
      <c r="G161" s="1431">
        <f t="shared" si="4"/>
        <v>0</v>
      </c>
    </row>
    <row r="162" spans="1:7" ht="30" customHeight="1">
      <c r="A162" s="1429" t="s">
        <v>1696</v>
      </c>
      <c r="B162" s="279"/>
      <c r="C162" s="1432" t="s">
        <v>1697</v>
      </c>
      <c r="D162" s="1433" t="s">
        <v>556</v>
      </c>
      <c r="E162" s="1434">
        <v>48.36</v>
      </c>
      <c r="F162" s="1434"/>
      <c r="G162" s="1434">
        <f t="shared" si="4"/>
        <v>0</v>
      </c>
    </row>
    <row r="163" spans="1:7" ht="24">
      <c r="A163" s="1429" t="s">
        <v>1698</v>
      </c>
      <c r="B163" s="279"/>
      <c r="C163" s="1456" t="s">
        <v>1699</v>
      </c>
      <c r="D163" s="1433" t="s">
        <v>223</v>
      </c>
      <c r="E163" s="1445">
        <v>4</v>
      </c>
      <c r="F163" s="1445"/>
      <c r="G163" s="1445">
        <f t="shared" si="4"/>
        <v>0</v>
      </c>
    </row>
    <row r="164" spans="1:7" ht="15" customHeight="1">
      <c r="A164" s="1424"/>
      <c r="B164" s="281"/>
      <c r="C164" s="281"/>
      <c r="D164" s="281"/>
      <c r="E164" s="281"/>
      <c r="F164" s="281"/>
      <c r="G164" s="281"/>
    </row>
    <row r="165" spans="1:7" ht="15" customHeight="1">
      <c r="A165" s="1429"/>
      <c r="B165" s="279"/>
      <c r="C165" s="1474"/>
      <c r="D165" s="284"/>
      <c r="E165" s="1428"/>
      <c r="F165" s="1428"/>
      <c r="G165" s="1428"/>
    </row>
    <row r="166" spans="1:7" ht="10.5" customHeight="1">
      <c r="A166" s="1429"/>
      <c r="B166" s="279"/>
      <c r="C166" s="1457"/>
      <c r="D166" s="284"/>
      <c r="E166" s="276"/>
      <c r="F166" s="276"/>
      <c r="G166" s="276"/>
    </row>
    <row r="167" spans="1:7">
      <c r="A167" s="1056"/>
      <c r="B167" s="279"/>
      <c r="C167" s="273" t="s">
        <v>1700</v>
      </c>
      <c r="D167" s="274"/>
      <c r="E167" s="275"/>
      <c r="F167" s="275"/>
      <c r="G167" s="275">
        <f>SUM(G142:G166)</f>
        <v>0</v>
      </c>
    </row>
    <row r="168" spans="1:7">
      <c r="A168" s="1056"/>
      <c r="B168" s="279"/>
      <c r="C168" s="280"/>
      <c r="D168" s="278"/>
      <c r="E168" s="276"/>
      <c r="F168" s="1453"/>
      <c r="G168" s="1453"/>
    </row>
    <row r="169" spans="1:7">
      <c r="A169" s="1397"/>
      <c r="B169" s="279"/>
      <c r="C169" s="273" t="s">
        <v>1701</v>
      </c>
      <c r="D169" s="1647"/>
      <c r="E169" s="1647"/>
      <c r="F169" s="1647"/>
      <c r="G169" s="1647"/>
    </row>
    <row r="170" spans="1:7">
      <c r="A170" s="1056"/>
      <c r="B170" s="279"/>
      <c r="C170" s="280"/>
      <c r="D170" s="278"/>
      <c r="E170" s="276"/>
      <c r="F170" s="1453"/>
      <c r="G170" s="1453"/>
    </row>
    <row r="171" spans="1:7">
      <c r="A171" s="1477">
        <v>1</v>
      </c>
      <c r="B171" s="1443"/>
      <c r="C171" s="1444" t="str">
        <f>C62</f>
        <v>PRIPREMNI  RADOVI</v>
      </c>
      <c r="D171" s="1433"/>
      <c r="E171" s="1445"/>
      <c r="F171" s="1445"/>
      <c r="G171" s="1445">
        <f>G80</f>
        <v>0</v>
      </c>
    </row>
    <row r="172" spans="1:7">
      <c r="A172" s="1477">
        <v>2</v>
      </c>
      <c r="B172" s="1433"/>
      <c r="C172" s="1478" t="str">
        <f>C82</f>
        <v>ZEMLJANI  RADOVI</v>
      </c>
      <c r="D172" s="1433"/>
      <c r="E172" s="1433"/>
      <c r="F172" s="1433"/>
      <c r="G172" s="1434">
        <f>G109</f>
        <v>0</v>
      </c>
    </row>
    <row r="173" spans="1:7">
      <c r="A173" s="1477">
        <v>3</v>
      </c>
      <c r="B173" s="1433"/>
      <c r="C173" s="1478" t="str">
        <f>C111</f>
        <v>ODVODNJA</v>
      </c>
      <c r="D173" s="1433"/>
      <c r="E173" s="1433"/>
      <c r="F173" s="1433"/>
      <c r="G173" s="1434">
        <f>G118</f>
        <v>0</v>
      </c>
    </row>
    <row r="174" spans="1:7">
      <c r="A174" s="1477">
        <v>4</v>
      </c>
      <c r="B174" s="1433"/>
      <c r="C174" s="1478" t="str">
        <f>C120</f>
        <v>KOLNIČKA KONSTRUKCIJA</v>
      </c>
      <c r="D174" s="1433"/>
      <c r="E174" s="1433"/>
      <c r="F174" s="1433"/>
      <c r="G174" s="1434">
        <f>G140</f>
        <v>0</v>
      </c>
    </row>
    <row r="175" spans="1:7">
      <c r="A175" s="1477">
        <v>5</v>
      </c>
      <c r="B175" s="1433"/>
      <c r="C175" s="1478" t="str">
        <f>C141</f>
        <v>OPREMA CESTE</v>
      </c>
      <c r="D175" s="1433"/>
      <c r="E175" s="1433"/>
      <c r="F175" s="1433"/>
      <c r="G175" s="1434">
        <f>G167</f>
        <v>0</v>
      </c>
    </row>
    <row r="176" spans="1:7">
      <c r="A176" s="1056"/>
    </row>
    <row r="177" spans="1:7">
      <c r="A177" s="1397"/>
      <c r="B177" s="279"/>
      <c r="C177" s="273" t="s">
        <v>1028</v>
      </c>
      <c r="D177" s="1479"/>
      <c r="E177" s="1479"/>
      <c r="F177" s="1479"/>
      <c r="G177" s="1480">
        <f>SUM(G171:G175)</f>
        <v>0</v>
      </c>
    </row>
    <row r="179" spans="1:7">
      <c r="A179" s="1397"/>
      <c r="B179" s="279"/>
      <c r="C179" s="273" t="s">
        <v>1702</v>
      </c>
      <c r="D179" s="1647"/>
      <c r="E179" s="1647"/>
      <c r="F179" s="1647"/>
      <c r="G179" s="1647"/>
    </row>
    <row r="181" spans="1:7">
      <c r="A181" s="1397"/>
      <c r="B181" s="279"/>
      <c r="C181" s="273" t="s">
        <v>1703</v>
      </c>
      <c r="D181" s="1647"/>
      <c r="E181" s="1647"/>
      <c r="F181" s="1647"/>
      <c r="G181" s="1647"/>
    </row>
    <row r="183" spans="1:7">
      <c r="C183" s="1481" t="s">
        <v>1704</v>
      </c>
    </row>
    <row r="184" spans="1:7" ht="22.5">
      <c r="C184" s="1482" t="s">
        <v>1705</v>
      </c>
    </row>
    <row r="185" spans="1:7" ht="33.75">
      <c r="C185" s="1482" t="s">
        <v>1706</v>
      </c>
    </row>
    <row r="187" spans="1:7">
      <c r="C187" s="280"/>
      <c r="D187" s="1450"/>
      <c r="E187" s="173"/>
      <c r="F187" s="173"/>
      <c r="G187" s="173"/>
    </row>
    <row r="188" spans="1:7">
      <c r="C188" s="280"/>
      <c r="D188" s="276"/>
      <c r="E188" s="1453"/>
      <c r="F188" s="1453"/>
    </row>
    <row r="189" spans="1:7">
      <c r="C189" s="280"/>
      <c r="D189" s="276"/>
      <c r="E189" s="1453"/>
      <c r="F189" s="1453"/>
    </row>
    <row r="190" spans="1:7">
      <c r="C190" s="280"/>
      <c r="D190" s="276"/>
      <c r="E190" s="1453"/>
      <c r="F190" s="1453"/>
    </row>
    <row r="191" spans="1:7">
      <c r="C191" s="280"/>
      <c r="D191" s="276"/>
      <c r="E191" s="1453"/>
      <c r="F191" s="1453"/>
      <c r="G191" s="281"/>
    </row>
    <row r="192" spans="1:7">
      <c r="C192" s="280"/>
      <c r="D192" s="276"/>
      <c r="E192" s="1453"/>
      <c r="F192" s="1453"/>
      <c r="G192" s="281"/>
    </row>
    <row r="193" spans="3:6">
      <c r="C193" s="280"/>
      <c r="D193" s="276"/>
      <c r="E193" s="1453"/>
      <c r="F193" s="1453"/>
    </row>
    <row r="194" spans="3:6">
      <c r="C194" s="173"/>
    </row>
    <row r="195" spans="3:6">
      <c r="C195" s="173"/>
    </row>
  </sheetData>
  <sheetProtection formatColumns="0" formatRows="0" insertColumns="0" insertRows="0"/>
  <mergeCells count="13">
    <mergeCell ref="D111:G111"/>
    <mergeCell ref="D1:F1"/>
    <mergeCell ref="A25:G25"/>
    <mergeCell ref="A27:G27"/>
    <mergeCell ref="D62:G62"/>
    <mergeCell ref="D82:G82"/>
    <mergeCell ref="A57:G57"/>
    <mergeCell ref="A58:G58"/>
    <mergeCell ref="D120:G120"/>
    <mergeCell ref="D141:G141"/>
    <mergeCell ref="D169:G169"/>
    <mergeCell ref="D179:G179"/>
    <mergeCell ref="D181:G181"/>
  </mergeCells>
  <pageMargins left="0.98425196850393704" right="0.19685039370078741" top="0.39370078740157483" bottom="0.39370078740157483" header="0.98425196850393704" footer="0.19685039370078741"/>
  <pageSetup paperSize="9" scale="94" firstPageNumber="0" orientation="portrait" useFirstPageNumber="1" r:id="rId1"/>
  <headerFooter differentFirst="1" alignWithMargins="0">
    <oddFooter>&amp;R                   &amp;P/&amp;N</oddFooter>
  </headerFooter>
  <rowBreaks count="3" manualBreakCount="3">
    <brk id="55" max="6" man="1"/>
    <brk id="119" max="6" man="1"/>
    <brk id="167"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77"/>
  <sheetViews>
    <sheetView view="pageBreakPreview" topLeftCell="B1" zoomScaleNormal="115" zoomScaleSheetLayoutView="100" workbookViewId="0">
      <selection activeCell="B119" sqref="B119:G177"/>
    </sheetView>
  </sheetViews>
  <sheetFormatPr defaultRowHeight="12.75"/>
  <cols>
    <col min="1" max="1" width="9.140625" style="255" hidden="1" customWidth="1"/>
    <col min="2" max="2" width="55.5703125" style="255" customWidth="1"/>
    <col min="3" max="256" width="9.140625" style="255"/>
    <col min="257" max="257" width="0" style="255" hidden="1" customWidth="1"/>
    <col min="258" max="258" width="91.28515625" style="255" customWidth="1"/>
    <col min="259" max="512" width="9.140625" style="255"/>
    <col min="513" max="513" width="0" style="255" hidden="1" customWidth="1"/>
    <col min="514" max="514" width="91.28515625" style="255" customWidth="1"/>
    <col min="515" max="768" width="9.140625" style="255"/>
    <col min="769" max="769" width="0" style="255" hidden="1" customWidth="1"/>
    <col min="770" max="770" width="91.28515625" style="255" customWidth="1"/>
    <col min="771" max="1024" width="9.140625" style="255"/>
    <col min="1025" max="1025" width="0" style="255" hidden="1" customWidth="1"/>
    <col min="1026" max="1026" width="91.28515625" style="255" customWidth="1"/>
    <col min="1027" max="1280" width="9.140625" style="255"/>
    <col min="1281" max="1281" width="0" style="255" hidden="1" customWidth="1"/>
    <col min="1282" max="1282" width="91.28515625" style="255" customWidth="1"/>
    <col min="1283" max="1536" width="9.140625" style="255"/>
    <col min="1537" max="1537" width="0" style="255" hidden="1" customWidth="1"/>
    <col min="1538" max="1538" width="91.28515625" style="255" customWidth="1"/>
    <col min="1539" max="1792" width="9.140625" style="255"/>
    <col min="1793" max="1793" width="0" style="255" hidden="1" customWidth="1"/>
    <col min="1794" max="1794" width="91.28515625" style="255" customWidth="1"/>
    <col min="1795" max="2048" width="9.140625" style="255"/>
    <col min="2049" max="2049" width="0" style="255" hidden="1" customWidth="1"/>
    <col min="2050" max="2050" width="91.28515625" style="255" customWidth="1"/>
    <col min="2051" max="2304" width="9.140625" style="255"/>
    <col min="2305" max="2305" width="0" style="255" hidden="1" customWidth="1"/>
    <col min="2306" max="2306" width="91.28515625" style="255" customWidth="1"/>
    <col min="2307" max="2560" width="9.140625" style="255"/>
    <col min="2561" max="2561" width="0" style="255" hidden="1" customWidth="1"/>
    <col min="2562" max="2562" width="91.28515625" style="255" customWidth="1"/>
    <col min="2563" max="2816" width="9.140625" style="255"/>
    <col min="2817" max="2817" width="0" style="255" hidden="1" customWidth="1"/>
    <col min="2818" max="2818" width="91.28515625" style="255" customWidth="1"/>
    <col min="2819" max="3072" width="9.140625" style="255"/>
    <col min="3073" max="3073" width="0" style="255" hidden="1" customWidth="1"/>
    <col min="3074" max="3074" width="91.28515625" style="255" customWidth="1"/>
    <col min="3075" max="3328" width="9.140625" style="255"/>
    <col min="3329" max="3329" width="0" style="255" hidden="1" customWidth="1"/>
    <col min="3330" max="3330" width="91.28515625" style="255" customWidth="1"/>
    <col min="3331" max="3584" width="9.140625" style="255"/>
    <col min="3585" max="3585" width="0" style="255" hidden="1" customWidth="1"/>
    <col min="3586" max="3586" width="91.28515625" style="255" customWidth="1"/>
    <col min="3587" max="3840" width="9.140625" style="255"/>
    <col min="3841" max="3841" width="0" style="255" hidden="1" customWidth="1"/>
    <col min="3842" max="3842" width="91.28515625" style="255" customWidth="1"/>
    <col min="3843" max="4096" width="9.140625" style="255"/>
    <col min="4097" max="4097" width="0" style="255" hidden="1" customWidth="1"/>
    <col min="4098" max="4098" width="91.28515625" style="255" customWidth="1"/>
    <col min="4099" max="4352" width="9.140625" style="255"/>
    <col min="4353" max="4353" width="0" style="255" hidden="1" customWidth="1"/>
    <col min="4354" max="4354" width="91.28515625" style="255" customWidth="1"/>
    <col min="4355" max="4608" width="9.140625" style="255"/>
    <col min="4609" max="4609" width="0" style="255" hidden="1" customWidth="1"/>
    <col min="4610" max="4610" width="91.28515625" style="255" customWidth="1"/>
    <col min="4611" max="4864" width="9.140625" style="255"/>
    <col min="4865" max="4865" width="0" style="255" hidden="1" customWidth="1"/>
    <col min="4866" max="4866" width="91.28515625" style="255" customWidth="1"/>
    <col min="4867" max="5120" width="9.140625" style="255"/>
    <col min="5121" max="5121" width="0" style="255" hidden="1" customWidth="1"/>
    <col min="5122" max="5122" width="91.28515625" style="255" customWidth="1"/>
    <col min="5123" max="5376" width="9.140625" style="255"/>
    <col min="5377" max="5377" width="0" style="255" hidden="1" customWidth="1"/>
    <col min="5378" max="5378" width="91.28515625" style="255" customWidth="1"/>
    <col min="5379" max="5632" width="9.140625" style="255"/>
    <col min="5633" max="5633" width="0" style="255" hidden="1" customWidth="1"/>
    <col min="5634" max="5634" width="91.28515625" style="255" customWidth="1"/>
    <col min="5635" max="5888" width="9.140625" style="255"/>
    <col min="5889" max="5889" width="0" style="255" hidden="1" customWidth="1"/>
    <col min="5890" max="5890" width="91.28515625" style="255" customWidth="1"/>
    <col min="5891" max="6144" width="9.140625" style="255"/>
    <col min="6145" max="6145" width="0" style="255" hidden="1" customWidth="1"/>
    <col min="6146" max="6146" width="91.28515625" style="255" customWidth="1"/>
    <col min="6147" max="6400" width="9.140625" style="255"/>
    <col min="6401" max="6401" width="0" style="255" hidden="1" customWidth="1"/>
    <col min="6402" max="6402" width="91.28515625" style="255" customWidth="1"/>
    <col min="6403" max="6656" width="9.140625" style="255"/>
    <col min="6657" max="6657" width="0" style="255" hidden="1" customWidth="1"/>
    <col min="6658" max="6658" width="91.28515625" style="255" customWidth="1"/>
    <col min="6659" max="6912" width="9.140625" style="255"/>
    <col min="6913" max="6913" width="0" style="255" hidden="1" customWidth="1"/>
    <col min="6914" max="6914" width="91.28515625" style="255" customWidth="1"/>
    <col min="6915" max="7168" width="9.140625" style="255"/>
    <col min="7169" max="7169" width="0" style="255" hidden="1" customWidth="1"/>
    <col min="7170" max="7170" width="91.28515625" style="255" customWidth="1"/>
    <col min="7171" max="7424" width="9.140625" style="255"/>
    <col min="7425" max="7425" width="0" style="255" hidden="1" customWidth="1"/>
    <col min="7426" max="7426" width="91.28515625" style="255" customWidth="1"/>
    <col min="7427" max="7680" width="9.140625" style="255"/>
    <col min="7681" max="7681" width="0" style="255" hidden="1" customWidth="1"/>
    <col min="7682" max="7682" width="91.28515625" style="255" customWidth="1"/>
    <col min="7683" max="7936" width="9.140625" style="255"/>
    <col min="7937" max="7937" width="0" style="255" hidden="1" customWidth="1"/>
    <col min="7938" max="7938" width="91.28515625" style="255" customWidth="1"/>
    <col min="7939" max="8192" width="9.140625" style="255"/>
    <col min="8193" max="8193" width="0" style="255" hidden="1" customWidth="1"/>
    <col min="8194" max="8194" width="91.28515625" style="255" customWidth="1"/>
    <col min="8195" max="8448" width="9.140625" style="255"/>
    <col min="8449" max="8449" width="0" style="255" hidden="1" customWidth="1"/>
    <col min="8450" max="8450" width="91.28515625" style="255" customWidth="1"/>
    <col min="8451" max="8704" width="9.140625" style="255"/>
    <col min="8705" max="8705" width="0" style="255" hidden="1" customWidth="1"/>
    <col min="8706" max="8706" width="91.28515625" style="255" customWidth="1"/>
    <col min="8707" max="8960" width="9.140625" style="255"/>
    <col min="8961" max="8961" width="0" style="255" hidden="1" customWidth="1"/>
    <col min="8962" max="8962" width="91.28515625" style="255" customWidth="1"/>
    <col min="8963" max="9216" width="9.140625" style="255"/>
    <col min="9217" max="9217" width="0" style="255" hidden="1" customWidth="1"/>
    <col min="9218" max="9218" width="91.28515625" style="255" customWidth="1"/>
    <col min="9219" max="9472" width="9.140625" style="255"/>
    <col min="9473" max="9473" width="0" style="255" hidden="1" customWidth="1"/>
    <col min="9474" max="9474" width="91.28515625" style="255" customWidth="1"/>
    <col min="9475" max="9728" width="9.140625" style="255"/>
    <col min="9729" max="9729" width="0" style="255" hidden="1" customWidth="1"/>
    <col min="9730" max="9730" width="91.28515625" style="255" customWidth="1"/>
    <col min="9731" max="9984" width="9.140625" style="255"/>
    <col min="9985" max="9985" width="0" style="255" hidden="1" customWidth="1"/>
    <col min="9986" max="9986" width="91.28515625" style="255" customWidth="1"/>
    <col min="9987" max="10240" width="9.140625" style="255"/>
    <col min="10241" max="10241" width="0" style="255" hidden="1" customWidth="1"/>
    <col min="10242" max="10242" width="91.28515625" style="255" customWidth="1"/>
    <col min="10243" max="10496" width="9.140625" style="255"/>
    <col min="10497" max="10497" width="0" style="255" hidden="1" customWidth="1"/>
    <col min="10498" max="10498" width="91.28515625" style="255" customWidth="1"/>
    <col min="10499" max="10752" width="9.140625" style="255"/>
    <col min="10753" max="10753" width="0" style="255" hidden="1" customWidth="1"/>
    <col min="10754" max="10754" width="91.28515625" style="255" customWidth="1"/>
    <col min="10755" max="11008" width="9.140625" style="255"/>
    <col min="11009" max="11009" width="0" style="255" hidden="1" customWidth="1"/>
    <col min="11010" max="11010" width="91.28515625" style="255" customWidth="1"/>
    <col min="11011" max="11264" width="9.140625" style="255"/>
    <col min="11265" max="11265" width="0" style="255" hidden="1" customWidth="1"/>
    <col min="11266" max="11266" width="91.28515625" style="255" customWidth="1"/>
    <col min="11267" max="11520" width="9.140625" style="255"/>
    <col min="11521" max="11521" width="0" style="255" hidden="1" customWidth="1"/>
    <col min="11522" max="11522" width="91.28515625" style="255" customWidth="1"/>
    <col min="11523" max="11776" width="9.140625" style="255"/>
    <col min="11777" max="11777" width="0" style="255" hidden="1" customWidth="1"/>
    <col min="11778" max="11778" width="91.28515625" style="255" customWidth="1"/>
    <col min="11779" max="12032" width="9.140625" style="255"/>
    <col min="12033" max="12033" width="0" style="255" hidden="1" customWidth="1"/>
    <col min="12034" max="12034" width="91.28515625" style="255" customWidth="1"/>
    <col min="12035" max="12288" width="9.140625" style="255"/>
    <col min="12289" max="12289" width="0" style="255" hidden="1" customWidth="1"/>
    <col min="12290" max="12290" width="91.28515625" style="255" customWidth="1"/>
    <col min="12291" max="12544" width="9.140625" style="255"/>
    <col min="12545" max="12545" width="0" style="255" hidden="1" customWidth="1"/>
    <col min="12546" max="12546" width="91.28515625" style="255" customWidth="1"/>
    <col min="12547" max="12800" width="9.140625" style="255"/>
    <col min="12801" max="12801" width="0" style="255" hidden="1" customWidth="1"/>
    <col min="12802" max="12802" width="91.28515625" style="255" customWidth="1"/>
    <col min="12803" max="13056" width="9.140625" style="255"/>
    <col min="13057" max="13057" width="0" style="255" hidden="1" customWidth="1"/>
    <col min="13058" max="13058" width="91.28515625" style="255" customWidth="1"/>
    <col min="13059" max="13312" width="9.140625" style="255"/>
    <col min="13313" max="13313" width="0" style="255" hidden="1" customWidth="1"/>
    <col min="13314" max="13314" width="91.28515625" style="255" customWidth="1"/>
    <col min="13315" max="13568" width="9.140625" style="255"/>
    <col min="13569" max="13569" width="0" style="255" hidden="1" customWidth="1"/>
    <col min="13570" max="13570" width="91.28515625" style="255" customWidth="1"/>
    <col min="13571" max="13824" width="9.140625" style="255"/>
    <col min="13825" max="13825" width="0" style="255" hidden="1" customWidth="1"/>
    <col min="13826" max="13826" width="91.28515625" style="255" customWidth="1"/>
    <col min="13827" max="14080" width="9.140625" style="255"/>
    <col min="14081" max="14081" width="0" style="255" hidden="1" customWidth="1"/>
    <col min="14082" max="14082" width="91.28515625" style="255" customWidth="1"/>
    <col min="14083" max="14336" width="9.140625" style="255"/>
    <col min="14337" max="14337" width="0" style="255" hidden="1" customWidth="1"/>
    <col min="14338" max="14338" width="91.28515625" style="255" customWidth="1"/>
    <col min="14339" max="14592" width="9.140625" style="255"/>
    <col min="14593" max="14593" width="0" style="255" hidden="1" customWidth="1"/>
    <col min="14594" max="14594" width="91.28515625" style="255" customWidth="1"/>
    <col min="14595" max="14848" width="9.140625" style="255"/>
    <col min="14849" max="14849" width="0" style="255" hidden="1" customWidth="1"/>
    <col min="14850" max="14850" width="91.28515625" style="255" customWidth="1"/>
    <col min="14851" max="15104" width="9.140625" style="255"/>
    <col min="15105" max="15105" width="0" style="255" hidden="1" customWidth="1"/>
    <col min="15106" max="15106" width="91.28515625" style="255" customWidth="1"/>
    <col min="15107" max="15360" width="9.140625" style="255"/>
    <col min="15361" max="15361" width="0" style="255" hidden="1" customWidth="1"/>
    <col min="15362" max="15362" width="91.28515625" style="255" customWidth="1"/>
    <col min="15363" max="15616" width="9.140625" style="255"/>
    <col min="15617" max="15617" width="0" style="255" hidden="1" customWidth="1"/>
    <col min="15618" max="15618" width="91.28515625" style="255" customWidth="1"/>
    <col min="15619" max="15872" width="9.140625" style="255"/>
    <col min="15873" max="15873" width="0" style="255" hidden="1" customWidth="1"/>
    <col min="15874" max="15874" width="91.28515625" style="255" customWidth="1"/>
    <col min="15875" max="16128" width="9.140625" style="255"/>
    <col min="16129" max="16129" width="0" style="255" hidden="1" customWidth="1"/>
    <col min="16130" max="16130" width="91.28515625" style="255" customWidth="1"/>
    <col min="16131" max="16384" width="9.140625" style="255"/>
  </cols>
  <sheetData>
    <row r="1" spans="1:6">
      <c r="A1" s="287"/>
      <c r="B1" s="288"/>
    </row>
    <row r="2" spans="1:6">
      <c r="A2" s="287"/>
      <c r="B2" s="288"/>
      <c r="F2" s="289"/>
    </row>
    <row r="4" spans="1:6">
      <c r="B4" s="164"/>
    </row>
    <row r="5" spans="1:6">
      <c r="B5" s="255" t="s">
        <v>1707</v>
      </c>
    </row>
    <row r="6" spans="1:6">
      <c r="B6" s="287" t="s">
        <v>1708</v>
      </c>
    </row>
    <row r="7" spans="1:6">
      <c r="B7" s="287" t="s">
        <v>13</v>
      </c>
    </row>
    <row r="10" spans="1:6">
      <c r="B10" s="255" t="s">
        <v>1709</v>
      </c>
    </row>
    <row r="11" spans="1:6">
      <c r="B11" s="290" t="s">
        <v>1710</v>
      </c>
    </row>
    <row r="12" spans="1:6">
      <c r="B12" s="291"/>
    </row>
    <row r="13" spans="1:6">
      <c r="B13" s="151"/>
    </row>
    <row r="14" spans="1:6">
      <c r="B14" s="291"/>
    </row>
    <row r="16" spans="1:6">
      <c r="B16" s="151"/>
    </row>
    <row r="22" spans="2:7">
      <c r="B22" s="287"/>
    </row>
    <row r="23" spans="2:7">
      <c r="B23" s="287"/>
    </row>
    <row r="24" spans="2:7" ht="18">
      <c r="B24" s="1654" t="s">
        <v>1711</v>
      </c>
      <c r="C24" s="1654"/>
      <c r="D24" s="1654"/>
      <c r="E24" s="1654"/>
      <c r="F24" s="1654"/>
      <c r="G24" s="1654"/>
    </row>
    <row r="32" spans="2:7">
      <c r="B32" s="151"/>
    </row>
    <row r="33" spans="2:2">
      <c r="B33" s="151"/>
    </row>
    <row r="46" spans="2:2">
      <c r="B46" s="151"/>
    </row>
    <row r="48" spans="2:2" ht="14.25" customHeight="1"/>
    <row r="52" spans="2:7">
      <c r="B52" s="292"/>
      <c r="C52" s="293"/>
      <c r="D52" s="294"/>
      <c r="E52" s="295"/>
    </row>
    <row r="53" spans="2:7">
      <c r="B53" s="292"/>
      <c r="C53" s="293"/>
      <c r="D53" s="294"/>
      <c r="E53" s="295"/>
      <c r="G53" s="289"/>
    </row>
    <row r="54" spans="2:7">
      <c r="B54" s="296"/>
      <c r="C54" s="293"/>
      <c r="D54" s="297"/>
      <c r="E54" s="298"/>
      <c r="F54" s="288"/>
      <c r="G54" s="288"/>
    </row>
    <row r="55" spans="2:7" ht="12.75" customHeight="1">
      <c r="B55" s="1652" t="s">
        <v>2841</v>
      </c>
      <c r="C55" s="1652"/>
      <c r="D55" s="1652"/>
      <c r="E55" s="1652"/>
      <c r="F55" s="1652"/>
      <c r="G55" s="1652"/>
    </row>
    <row r="56" spans="2:7">
      <c r="B56" s="1652"/>
      <c r="C56" s="1652"/>
      <c r="D56" s="1652"/>
      <c r="E56" s="1652"/>
      <c r="F56" s="1652"/>
      <c r="G56" s="1652"/>
    </row>
    <row r="57" spans="2:7">
      <c r="B57" s="1652"/>
      <c r="C57" s="1652"/>
      <c r="D57" s="1652"/>
      <c r="E57" s="1652"/>
      <c r="F57" s="1652"/>
      <c r="G57" s="1652"/>
    </row>
    <row r="58" spans="2:7">
      <c r="B58" s="1652"/>
      <c r="C58" s="1652"/>
      <c r="D58" s="1652"/>
      <c r="E58" s="1652"/>
      <c r="F58" s="1652"/>
      <c r="G58" s="1652"/>
    </row>
    <row r="59" spans="2:7">
      <c r="B59" s="1652"/>
      <c r="C59" s="1652"/>
      <c r="D59" s="1652"/>
      <c r="E59" s="1652"/>
      <c r="F59" s="1652"/>
      <c r="G59" s="1652"/>
    </row>
    <row r="60" spans="2:7">
      <c r="B60" s="1652"/>
      <c r="C60" s="1652"/>
      <c r="D60" s="1652"/>
      <c r="E60" s="1652"/>
      <c r="F60" s="1652"/>
      <c r="G60" s="1652"/>
    </row>
    <row r="61" spans="2:7">
      <c r="B61" s="1652"/>
      <c r="C61" s="1652"/>
      <c r="D61" s="1652"/>
      <c r="E61" s="1652"/>
      <c r="F61" s="1652"/>
      <c r="G61" s="1652"/>
    </row>
    <row r="62" spans="2:7">
      <c r="B62" s="1652"/>
      <c r="C62" s="1652"/>
      <c r="D62" s="1652"/>
      <c r="E62" s="1652"/>
      <c r="F62" s="1652"/>
      <c r="G62" s="1652"/>
    </row>
    <row r="63" spans="2:7">
      <c r="B63" s="1652"/>
      <c r="C63" s="1652"/>
      <c r="D63" s="1652"/>
      <c r="E63" s="1652"/>
      <c r="F63" s="1652"/>
      <c r="G63" s="1652"/>
    </row>
    <row r="64" spans="2:7">
      <c r="B64" s="1652"/>
      <c r="C64" s="1652"/>
      <c r="D64" s="1652"/>
      <c r="E64" s="1652"/>
      <c r="F64" s="1652"/>
      <c r="G64" s="1652"/>
    </row>
    <row r="65" spans="2:7">
      <c r="B65" s="1652"/>
      <c r="C65" s="1652"/>
      <c r="D65" s="1652"/>
      <c r="E65" s="1652"/>
      <c r="F65" s="1652"/>
      <c r="G65" s="1652"/>
    </row>
    <row r="66" spans="2:7">
      <c r="B66" s="1652"/>
      <c r="C66" s="1652"/>
      <c r="D66" s="1652"/>
      <c r="E66" s="1652"/>
      <c r="F66" s="1652"/>
      <c r="G66" s="1652"/>
    </row>
    <row r="67" spans="2:7">
      <c r="B67" s="1652"/>
      <c r="C67" s="1652"/>
      <c r="D67" s="1652"/>
      <c r="E67" s="1652"/>
      <c r="F67" s="1652"/>
      <c r="G67" s="1652"/>
    </row>
    <row r="68" spans="2:7">
      <c r="B68" s="1652"/>
      <c r="C68" s="1652"/>
      <c r="D68" s="1652"/>
      <c r="E68" s="1652"/>
      <c r="F68" s="1652"/>
      <c r="G68" s="1652"/>
    </row>
    <row r="69" spans="2:7">
      <c r="B69" s="1652"/>
      <c r="C69" s="1652"/>
      <c r="D69" s="1652"/>
      <c r="E69" s="1652"/>
      <c r="F69" s="1652"/>
      <c r="G69" s="1652"/>
    </row>
    <row r="70" spans="2:7">
      <c r="B70" s="1652"/>
      <c r="C70" s="1652"/>
      <c r="D70" s="1652"/>
      <c r="E70" s="1652"/>
      <c r="F70" s="1652"/>
      <c r="G70" s="1652"/>
    </row>
    <row r="71" spans="2:7">
      <c r="B71" s="1652"/>
      <c r="C71" s="1652"/>
      <c r="D71" s="1652"/>
      <c r="E71" s="1652"/>
      <c r="F71" s="1652"/>
      <c r="G71" s="1652"/>
    </row>
    <row r="72" spans="2:7">
      <c r="B72" s="1652"/>
      <c r="C72" s="1652"/>
      <c r="D72" s="1652"/>
      <c r="E72" s="1652"/>
      <c r="F72" s="1652"/>
      <c r="G72" s="1652"/>
    </row>
    <row r="73" spans="2:7">
      <c r="B73" s="1652"/>
      <c r="C73" s="1652"/>
      <c r="D73" s="1652"/>
      <c r="E73" s="1652"/>
      <c r="F73" s="1652"/>
      <c r="G73" s="1652"/>
    </row>
    <row r="74" spans="2:7">
      <c r="B74" s="1652"/>
      <c r="C74" s="1652"/>
      <c r="D74" s="1652"/>
      <c r="E74" s="1652"/>
      <c r="F74" s="1652"/>
      <c r="G74" s="1652"/>
    </row>
    <row r="75" spans="2:7">
      <c r="B75" s="1652"/>
      <c r="C75" s="1652"/>
      <c r="D75" s="1652"/>
      <c r="E75" s="1652"/>
      <c r="F75" s="1652"/>
      <c r="G75" s="1652"/>
    </row>
    <row r="76" spans="2:7">
      <c r="B76" s="1652"/>
      <c r="C76" s="1652"/>
      <c r="D76" s="1652"/>
      <c r="E76" s="1652"/>
      <c r="F76" s="1652"/>
      <c r="G76" s="1652"/>
    </row>
    <row r="77" spans="2:7">
      <c r="B77" s="1652"/>
      <c r="C77" s="1652"/>
      <c r="D77" s="1652"/>
      <c r="E77" s="1652"/>
      <c r="F77" s="1652"/>
      <c r="G77" s="1652"/>
    </row>
    <row r="78" spans="2:7">
      <c r="B78" s="1652"/>
      <c r="C78" s="1652"/>
      <c r="D78" s="1652"/>
      <c r="E78" s="1652"/>
      <c r="F78" s="1652"/>
      <c r="G78" s="1652"/>
    </row>
    <row r="79" spans="2:7">
      <c r="B79" s="1652"/>
      <c r="C79" s="1652"/>
      <c r="D79" s="1652"/>
      <c r="E79" s="1652"/>
      <c r="F79" s="1652"/>
      <c r="G79" s="1652"/>
    </row>
    <row r="80" spans="2:7">
      <c r="B80" s="1652"/>
      <c r="C80" s="1652"/>
      <c r="D80" s="1652"/>
      <c r="E80" s="1652"/>
      <c r="F80" s="1652"/>
      <c r="G80" s="1652"/>
    </row>
    <row r="81" spans="2:7">
      <c r="B81" s="1652"/>
      <c r="C81" s="1652"/>
      <c r="D81" s="1652"/>
      <c r="E81" s="1652"/>
      <c r="F81" s="1652"/>
      <c r="G81" s="1652"/>
    </row>
    <row r="82" spans="2:7">
      <c r="B82" s="1652"/>
      <c r="C82" s="1652"/>
      <c r="D82" s="1652"/>
      <c r="E82" s="1652"/>
      <c r="F82" s="1652"/>
      <c r="G82" s="1652"/>
    </row>
    <row r="83" spans="2:7">
      <c r="B83" s="1652"/>
      <c r="C83" s="1652"/>
      <c r="D83" s="1652"/>
      <c r="E83" s="1652"/>
      <c r="F83" s="1652"/>
      <c r="G83" s="1652"/>
    </row>
    <row r="84" spans="2:7">
      <c r="B84" s="1652"/>
      <c r="C84" s="1652"/>
      <c r="D84" s="1652"/>
      <c r="E84" s="1652"/>
      <c r="F84" s="1652"/>
      <c r="G84" s="1652"/>
    </row>
    <row r="85" spans="2:7">
      <c r="B85" s="1652"/>
      <c r="C85" s="1652"/>
      <c r="D85" s="1652"/>
      <c r="E85" s="1652"/>
      <c r="F85" s="1652"/>
      <c r="G85" s="1652"/>
    </row>
    <row r="86" spans="2:7">
      <c r="B86" s="1652"/>
      <c r="C86" s="1652"/>
      <c r="D86" s="1652"/>
      <c r="E86" s="1652"/>
      <c r="F86" s="1652"/>
      <c r="G86" s="1652"/>
    </row>
    <row r="87" spans="2:7">
      <c r="B87" s="1652"/>
      <c r="C87" s="1652"/>
      <c r="D87" s="1652"/>
      <c r="E87" s="1652"/>
      <c r="F87" s="1652"/>
      <c r="G87" s="1652"/>
    </row>
    <row r="88" spans="2:7">
      <c r="B88" s="1652"/>
      <c r="C88" s="1652"/>
      <c r="D88" s="1652"/>
      <c r="E88" s="1652"/>
      <c r="F88" s="1652"/>
      <c r="G88" s="1652"/>
    </row>
    <row r="89" spans="2:7">
      <c r="B89" s="1652"/>
      <c r="C89" s="1652"/>
      <c r="D89" s="1652"/>
      <c r="E89" s="1652"/>
      <c r="F89" s="1652"/>
      <c r="G89" s="1652"/>
    </row>
    <row r="90" spans="2:7">
      <c r="B90" s="1652"/>
      <c r="C90" s="1652"/>
      <c r="D90" s="1652"/>
      <c r="E90" s="1652"/>
      <c r="F90" s="1652"/>
      <c r="G90" s="1652"/>
    </row>
    <row r="91" spans="2:7">
      <c r="B91" s="1652"/>
      <c r="C91" s="1652"/>
      <c r="D91" s="1652"/>
      <c r="E91" s="1652"/>
      <c r="F91" s="1652"/>
      <c r="G91" s="1652"/>
    </row>
    <row r="92" spans="2:7">
      <c r="B92" s="1652"/>
      <c r="C92" s="1652"/>
      <c r="D92" s="1652"/>
      <c r="E92" s="1652"/>
      <c r="F92" s="1652"/>
      <c r="G92" s="1652"/>
    </row>
    <row r="93" spans="2:7">
      <c r="B93" s="1652"/>
      <c r="C93" s="1652"/>
      <c r="D93" s="1652"/>
      <c r="E93" s="1652"/>
      <c r="F93" s="1652"/>
      <c r="G93" s="1652"/>
    </row>
    <row r="94" spans="2:7">
      <c r="B94" s="1652"/>
      <c r="C94" s="1652"/>
      <c r="D94" s="1652"/>
      <c r="E94" s="1652"/>
      <c r="F94" s="1652"/>
      <c r="G94" s="1652"/>
    </row>
    <row r="95" spans="2:7">
      <c r="B95" s="1652"/>
      <c r="C95" s="1652"/>
      <c r="D95" s="1652"/>
      <c r="E95" s="1652"/>
      <c r="F95" s="1652"/>
      <c r="G95" s="1652"/>
    </row>
    <row r="96" spans="2:7">
      <c r="B96" s="1652"/>
      <c r="C96" s="1652"/>
      <c r="D96" s="1652"/>
      <c r="E96" s="1652"/>
      <c r="F96" s="1652"/>
      <c r="G96" s="1652"/>
    </row>
    <row r="97" spans="2:7">
      <c r="B97" s="1652"/>
      <c r="C97" s="1652"/>
      <c r="D97" s="1652"/>
      <c r="E97" s="1652"/>
      <c r="F97" s="1652"/>
      <c r="G97" s="1652"/>
    </row>
    <row r="98" spans="2:7">
      <c r="B98" s="1652"/>
      <c r="C98" s="1652"/>
      <c r="D98" s="1652"/>
      <c r="E98" s="1652"/>
      <c r="F98" s="1652"/>
      <c r="G98" s="1652"/>
    </row>
    <row r="99" spans="2:7">
      <c r="B99" s="1652"/>
      <c r="C99" s="1652"/>
      <c r="D99" s="1652"/>
      <c r="E99" s="1652"/>
      <c r="F99" s="1652"/>
      <c r="G99" s="1652"/>
    </row>
    <row r="100" spans="2:7">
      <c r="B100" s="1652"/>
      <c r="C100" s="1652"/>
      <c r="D100" s="1652"/>
      <c r="E100" s="1652"/>
      <c r="F100" s="1652"/>
      <c r="G100" s="1652"/>
    </row>
    <row r="101" spans="2:7">
      <c r="B101" s="1652"/>
      <c r="C101" s="1652"/>
      <c r="D101" s="1652"/>
      <c r="E101" s="1652"/>
      <c r="F101" s="1652"/>
      <c r="G101" s="1652"/>
    </row>
    <row r="102" spans="2:7">
      <c r="B102" s="1652"/>
      <c r="C102" s="1652"/>
      <c r="D102" s="1652"/>
      <c r="E102" s="1652"/>
      <c r="F102" s="1652"/>
      <c r="G102" s="1652"/>
    </row>
    <row r="103" spans="2:7">
      <c r="B103" s="1652"/>
      <c r="C103" s="1652"/>
      <c r="D103" s="1652"/>
      <c r="E103" s="1652"/>
      <c r="F103" s="1652"/>
      <c r="G103" s="1652"/>
    </row>
    <row r="104" spans="2:7">
      <c r="B104" s="1652"/>
      <c r="C104" s="1652"/>
      <c r="D104" s="1652"/>
      <c r="E104" s="1652"/>
      <c r="F104" s="1652"/>
      <c r="G104" s="1652"/>
    </row>
    <row r="105" spans="2:7">
      <c r="B105" s="1652"/>
      <c r="C105" s="1652"/>
      <c r="D105" s="1652"/>
      <c r="E105" s="1652"/>
      <c r="F105" s="1652"/>
      <c r="G105" s="1652"/>
    </row>
    <row r="106" spans="2:7">
      <c r="B106" s="1652"/>
      <c r="C106" s="1652"/>
      <c r="D106" s="1652"/>
      <c r="E106" s="1652"/>
      <c r="F106" s="1652"/>
      <c r="G106" s="1652"/>
    </row>
    <row r="107" spans="2:7">
      <c r="B107" s="1652"/>
      <c r="C107" s="1652"/>
      <c r="D107" s="1652"/>
      <c r="E107" s="1652"/>
      <c r="F107" s="1652"/>
      <c r="G107" s="1652"/>
    </row>
    <row r="108" spans="2:7">
      <c r="B108" s="1652"/>
      <c r="C108" s="1652"/>
      <c r="D108" s="1652"/>
      <c r="E108" s="1652"/>
      <c r="F108" s="1652"/>
      <c r="G108" s="1652"/>
    </row>
    <row r="109" spans="2:7">
      <c r="B109" s="1652"/>
      <c r="C109" s="1652"/>
      <c r="D109" s="1652"/>
      <c r="E109" s="1652"/>
      <c r="F109" s="1652"/>
      <c r="G109" s="1652"/>
    </row>
    <row r="110" spans="2:7">
      <c r="B110" s="1652"/>
      <c r="C110" s="1652"/>
      <c r="D110" s="1652"/>
      <c r="E110" s="1652"/>
      <c r="F110" s="1652"/>
      <c r="G110" s="1652"/>
    </row>
    <row r="111" spans="2:7">
      <c r="B111" s="1652"/>
      <c r="C111" s="1652"/>
      <c r="D111" s="1652"/>
      <c r="E111" s="1652"/>
      <c r="F111" s="1652"/>
      <c r="G111" s="1652"/>
    </row>
    <row r="112" spans="2:7">
      <c r="B112" s="1652"/>
      <c r="C112" s="1652"/>
      <c r="D112" s="1652"/>
      <c r="E112" s="1652"/>
      <c r="F112" s="1652"/>
      <c r="G112" s="1652"/>
    </row>
    <row r="113" spans="2:7">
      <c r="B113" s="1652"/>
      <c r="C113" s="1652"/>
      <c r="D113" s="1652"/>
      <c r="E113" s="1652"/>
      <c r="F113" s="1652"/>
      <c r="G113" s="1652"/>
    </row>
    <row r="114" spans="2:7">
      <c r="B114" s="1652"/>
      <c r="C114" s="1652"/>
      <c r="D114" s="1652"/>
      <c r="E114" s="1652"/>
      <c r="F114" s="1652"/>
      <c r="G114" s="1652"/>
    </row>
    <row r="115" spans="2:7">
      <c r="B115" s="292"/>
      <c r="C115" s="293"/>
      <c r="D115" s="294"/>
      <c r="E115" s="295"/>
    </row>
    <row r="116" spans="2:7">
      <c r="B116" s="292"/>
      <c r="C116" s="293"/>
      <c r="D116" s="294"/>
      <c r="E116" s="295"/>
    </row>
    <row r="117" spans="2:7">
      <c r="B117" s="292"/>
      <c r="C117" s="293"/>
      <c r="D117" s="294"/>
      <c r="E117" s="295"/>
    </row>
    <row r="118" spans="2:7">
      <c r="B118" s="292"/>
      <c r="C118" s="293"/>
      <c r="D118" s="294"/>
      <c r="E118" s="295"/>
    </row>
    <row r="119" spans="2:7">
      <c r="B119" s="1652" t="s">
        <v>1712</v>
      </c>
      <c r="C119" s="1653"/>
      <c r="D119" s="1653"/>
      <c r="E119" s="1653"/>
      <c r="F119" s="1653"/>
      <c r="G119" s="1653"/>
    </row>
    <row r="120" spans="2:7">
      <c r="B120" s="1653"/>
      <c r="C120" s="1653"/>
      <c r="D120" s="1653"/>
      <c r="E120" s="1653"/>
      <c r="F120" s="1653"/>
      <c r="G120" s="1653"/>
    </row>
    <row r="121" spans="2:7">
      <c r="B121" s="1653"/>
      <c r="C121" s="1653"/>
      <c r="D121" s="1653"/>
      <c r="E121" s="1653"/>
      <c r="F121" s="1653"/>
      <c r="G121" s="1653"/>
    </row>
    <row r="122" spans="2:7">
      <c r="B122" s="1653"/>
      <c r="C122" s="1653"/>
      <c r="D122" s="1653"/>
      <c r="E122" s="1653"/>
      <c r="F122" s="1653"/>
      <c r="G122" s="1653"/>
    </row>
    <row r="123" spans="2:7">
      <c r="B123" s="1653"/>
      <c r="C123" s="1653"/>
      <c r="D123" s="1653"/>
      <c r="E123" s="1653"/>
      <c r="F123" s="1653"/>
      <c r="G123" s="1653"/>
    </row>
    <row r="124" spans="2:7">
      <c r="B124" s="1653"/>
      <c r="C124" s="1653"/>
      <c r="D124" s="1653"/>
      <c r="E124" s="1653"/>
      <c r="F124" s="1653"/>
      <c r="G124" s="1653"/>
    </row>
    <row r="125" spans="2:7">
      <c r="B125" s="1653"/>
      <c r="C125" s="1653"/>
      <c r="D125" s="1653"/>
      <c r="E125" s="1653"/>
      <c r="F125" s="1653"/>
      <c r="G125" s="1653"/>
    </row>
    <row r="126" spans="2:7">
      <c r="B126" s="1653"/>
      <c r="C126" s="1653"/>
      <c r="D126" s="1653"/>
      <c r="E126" s="1653"/>
      <c r="F126" s="1653"/>
      <c r="G126" s="1653"/>
    </row>
    <row r="127" spans="2:7">
      <c r="B127" s="1653"/>
      <c r="C127" s="1653"/>
      <c r="D127" s="1653"/>
      <c r="E127" s="1653"/>
      <c r="F127" s="1653"/>
      <c r="G127" s="1653"/>
    </row>
    <row r="128" spans="2:7">
      <c r="B128" s="1653"/>
      <c r="C128" s="1653"/>
      <c r="D128" s="1653"/>
      <c r="E128" s="1653"/>
      <c r="F128" s="1653"/>
      <c r="G128" s="1653"/>
    </row>
    <row r="129" spans="2:7">
      <c r="B129" s="1653"/>
      <c r="C129" s="1653"/>
      <c r="D129" s="1653"/>
      <c r="E129" s="1653"/>
      <c r="F129" s="1653"/>
      <c r="G129" s="1653"/>
    </row>
    <row r="130" spans="2:7">
      <c r="B130" s="1653"/>
      <c r="C130" s="1653"/>
      <c r="D130" s="1653"/>
      <c r="E130" s="1653"/>
      <c r="F130" s="1653"/>
      <c r="G130" s="1653"/>
    </row>
    <row r="131" spans="2:7">
      <c r="B131" s="1653"/>
      <c r="C131" s="1653"/>
      <c r="D131" s="1653"/>
      <c r="E131" s="1653"/>
      <c r="F131" s="1653"/>
      <c r="G131" s="1653"/>
    </row>
    <row r="132" spans="2:7">
      <c r="B132" s="1653"/>
      <c r="C132" s="1653"/>
      <c r="D132" s="1653"/>
      <c r="E132" s="1653"/>
      <c r="F132" s="1653"/>
      <c r="G132" s="1653"/>
    </row>
    <row r="133" spans="2:7">
      <c r="B133" s="1653"/>
      <c r="C133" s="1653"/>
      <c r="D133" s="1653"/>
      <c r="E133" s="1653"/>
      <c r="F133" s="1653"/>
      <c r="G133" s="1653"/>
    </row>
    <row r="134" spans="2:7">
      <c r="B134" s="1653"/>
      <c r="C134" s="1653"/>
      <c r="D134" s="1653"/>
      <c r="E134" s="1653"/>
      <c r="F134" s="1653"/>
      <c r="G134" s="1653"/>
    </row>
    <row r="135" spans="2:7">
      <c r="B135" s="1653"/>
      <c r="C135" s="1653"/>
      <c r="D135" s="1653"/>
      <c r="E135" s="1653"/>
      <c r="F135" s="1653"/>
      <c r="G135" s="1653"/>
    </row>
    <row r="136" spans="2:7">
      <c r="B136" s="1653"/>
      <c r="C136" s="1653"/>
      <c r="D136" s="1653"/>
      <c r="E136" s="1653"/>
      <c r="F136" s="1653"/>
      <c r="G136" s="1653"/>
    </row>
    <row r="137" spans="2:7">
      <c r="B137" s="1653"/>
      <c r="C137" s="1653"/>
      <c r="D137" s="1653"/>
      <c r="E137" s="1653"/>
      <c r="F137" s="1653"/>
      <c r="G137" s="1653"/>
    </row>
    <row r="138" spans="2:7">
      <c r="B138" s="1653"/>
      <c r="C138" s="1653"/>
      <c r="D138" s="1653"/>
      <c r="E138" s="1653"/>
      <c r="F138" s="1653"/>
      <c r="G138" s="1653"/>
    </row>
    <row r="139" spans="2:7">
      <c r="B139" s="1653"/>
      <c r="C139" s="1653"/>
      <c r="D139" s="1653"/>
      <c r="E139" s="1653"/>
      <c r="F139" s="1653"/>
      <c r="G139" s="1653"/>
    </row>
    <row r="140" spans="2:7">
      <c r="B140" s="1653"/>
      <c r="C140" s="1653"/>
      <c r="D140" s="1653"/>
      <c r="E140" s="1653"/>
      <c r="F140" s="1653"/>
      <c r="G140" s="1653"/>
    </row>
    <row r="141" spans="2:7">
      <c r="B141" s="1653"/>
      <c r="C141" s="1653"/>
      <c r="D141" s="1653"/>
      <c r="E141" s="1653"/>
      <c r="F141" s="1653"/>
      <c r="G141" s="1653"/>
    </row>
    <row r="142" spans="2:7">
      <c r="B142" s="1653"/>
      <c r="C142" s="1653"/>
      <c r="D142" s="1653"/>
      <c r="E142" s="1653"/>
      <c r="F142" s="1653"/>
      <c r="G142" s="1653"/>
    </row>
    <row r="143" spans="2:7">
      <c r="B143" s="1653"/>
      <c r="C143" s="1653"/>
      <c r="D143" s="1653"/>
      <c r="E143" s="1653"/>
      <c r="F143" s="1653"/>
      <c r="G143" s="1653"/>
    </row>
    <row r="144" spans="2:7">
      <c r="B144" s="1653"/>
      <c r="C144" s="1653"/>
      <c r="D144" s="1653"/>
      <c r="E144" s="1653"/>
      <c r="F144" s="1653"/>
      <c r="G144" s="1653"/>
    </row>
    <row r="145" spans="2:7">
      <c r="B145" s="1653"/>
      <c r="C145" s="1653"/>
      <c r="D145" s="1653"/>
      <c r="E145" s="1653"/>
      <c r="F145" s="1653"/>
      <c r="G145" s="1653"/>
    </row>
    <row r="146" spans="2:7">
      <c r="B146" s="1653"/>
      <c r="C146" s="1653"/>
      <c r="D146" s="1653"/>
      <c r="E146" s="1653"/>
      <c r="F146" s="1653"/>
      <c r="G146" s="1653"/>
    </row>
    <row r="147" spans="2:7">
      <c r="B147" s="1653"/>
      <c r="C147" s="1653"/>
      <c r="D147" s="1653"/>
      <c r="E147" s="1653"/>
      <c r="F147" s="1653"/>
      <c r="G147" s="1653"/>
    </row>
    <row r="148" spans="2:7">
      <c r="B148" s="1653"/>
      <c r="C148" s="1653"/>
      <c r="D148" s="1653"/>
      <c r="E148" s="1653"/>
      <c r="F148" s="1653"/>
      <c r="G148" s="1653"/>
    </row>
    <row r="149" spans="2:7">
      <c r="B149" s="1653"/>
      <c r="C149" s="1653"/>
      <c r="D149" s="1653"/>
      <c r="E149" s="1653"/>
      <c r="F149" s="1653"/>
      <c r="G149" s="1653"/>
    </row>
    <row r="150" spans="2:7">
      <c r="B150" s="1653"/>
      <c r="C150" s="1653"/>
      <c r="D150" s="1653"/>
      <c r="E150" s="1653"/>
      <c r="F150" s="1653"/>
      <c r="G150" s="1653"/>
    </row>
    <row r="151" spans="2:7">
      <c r="B151" s="1653"/>
      <c r="C151" s="1653"/>
      <c r="D151" s="1653"/>
      <c r="E151" s="1653"/>
      <c r="F151" s="1653"/>
      <c r="G151" s="1653"/>
    </row>
    <row r="152" spans="2:7">
      <c r="B152" s="1653"/>
      <c r="C152" s="1653"/>
      <c r="D152" s="1653"/>
      <c r="E152" s="1653"/>
      <c r="F152" s="1653"/>
      <c r="G152" s="1653"/>
    </row>
    <row r="153" spans="2:7">
      <c r="B153" s="1653"/>
      <c r="C153" s="1653"/>
      <c r="D153" s="1653"/>
      <c r="E153" s="1653"/>
      <c r="F153" s="1653"/>
      <c r="G153" s="1653"/>
    </row>
    <row r="154" spans="2:7">
      <c r="B154" s="1653"/>
      <c r="C154" s="1653"/>
      <c r="D154" s="1653"/>
      <c r="E154" s="1653"/>
      <c r="F154" s="1653"/>
      <c r="G154" s="1653"/>
    </row>
    <row r="155" spans="2:7">
      <c r="B155" s="1653"/>
      <c r="C155" s="1653"/>
      <c r="D155" s="1653"/>
      <c r="E155" s="1653"/>
      <c r="F155" s="1653"/>
      <c r="G155" s="1653"/>
    </row>
    <row r="156" spans="2:7">
      <c r="B156" s="1653"/>
      <c r="C156" s="1653"/>
      <c r="D156" s="1653"/>
      <c r="E156" s="1653"/>
      <c r="F156" s="1653"/>
      <c r="G156" s="1653"/>
    </row>
    <row r="157" spans="2:7">
      <c r="B157" s="1653"/>
      <c r="C157" s="1653"/>
      <c r="D157" s="1653"/>
      <c r="E157" s="1653"/>
      <c r="F157" s="1653"/>
      <c r="G157" s="1653"/>
    </row>
    <row r="158" spans="2:7">
      <c r="B158" s="1653"/>
      <c r="C158" s="1653"/>
      <c r="D158" s="1653"/>
      <c r="E158" s="1653"/>
      <c r="F158" s="1653"/>
      <c r="G158" s="1653"/>
    </row>
    <row r="159" spans="2:7">
      <c r="B159" s="1653"/>
      <c r="C159" s="1653"/>
      <c r="D159" s="1653"/>
      <c r="E159" s="1653"/>
      <c r="F159" s="1653"/>
      <c r="G159" s="1653"/>
    </row>
    <row r="160" spans="2:7">
      <c r="B160" s="1653"/>
      <c r="C160" s="1653"/>
      <c r="D160" s="1653"/>
      <c r="E160" s="1653"/>
      <c r="F160" s="1653"/>
      <c r="G160" s="1653"/>
    </row>
    <row r="161" spans="2:7">
      <c r="B161" s="1653"/>
      <c r="C161" s="1653"/>
      <c r="D161" s="1653"/>
      <c r="E161" s="1653"/>
      <c r="F161" s="1653"/>
      <c r="G161" s="1653"/>
    </row>
    <row r="162" spans="2:7">
      <c r="B162" s="1653"/>
      <c r="C162" s="1653"/>
      <c r="D162" s="1653"/>
      <c r="E162" s="1653"/>
      <c r="F162" s="1653"/>
      <c r="G162" s="1653"/>
    </row>
    <row r="163" spans="2:7">
      <c r="B163" s="1653"/>
      <c r="C163" s="1653"/>
      <c r="D163" s="1653"/>
      <c r="E163" s="1653"/>
      <c r="F163" s="1653"/>
      <c r="G163" s="1653"/>
    </row>
    <row r="164" spans="2:7">
      <c r="B164" s="1653"/>
      <c r="C164" s="1653"/>
      <c r="D164" s="1653"/>
      <c r="E164" s="1653"/>
      <c r="F164" s="1653"/>
      <c r="G164" s="1653"/>
    </row>
    <row r="165" spans="2:7">
      <c r="B165" s="1653"/>
      <c r="C165" s="1653"/>
      <c r="D165" s="1653"/>
      <c r="E165" s="1653"/>
      <c r="F165" s="1653"/>
      <c r="G165" s="1653"/>
    </row>
    <row r="166" spans="2:7">
      <c r="B166" s="1653"/>
      <c r="C166" s="1653"/>
      <c r="D166" s="1653"/>
      <c r="E166" s="1653"/>
      <c r="F166" s="1653"/>
      <c r="G166" s="1653"/>
    </row>
    <row r="167" spans="2:7">
      <c r="B167" s="1653"/>
      <c r="C167" s="1653"/>
      <c r="D167" s="1653"/>
      <c r="E167" s="1653"/>
      <c r="F167" s="1653"/>
      <c r="G167" s="1653"/>
    </row>
    <row r="168" spans="2:7">
      <c r="B168" s="1653"/>
      <c r="C168" s="1653"/>
      <c r="D168" s="1653"/>
      <c r="E168" s="1653"/>
      <c r="F168" s="1653"/>
      <c r="G168" s="1653"/>
    </row>
    <row r="169" spans="2:7">
      <c r="B169" s="1653"/>
      <c r="C169" s="1653"/>
      <c r="D169" s="1653"/>
      <c r="E169" s="1653"/>
      <c r="F169" s="1653"/>
      <c r="G169" s="1653"/>
    </row>
    <row r="170" spans="2:7">
      <c r="B170" s="1653"/>
      <c r="C170" s="1653"/>
      <c r="D170" s="1653"/>
      <c r="E170" s="1653"/>
      <c r="F170" s="1653"/>
      <c r="G170" s="1653"/>
    </row>
    <row r="171" spans="2:7">
      <c r="B171" s="1653"/>
      <c r="C171" s="1653"/>
      <c r="D171" s="1653"/>
      <c r="E171" s="1653"/>
      <c r="F171" s="1653"/>
      <c r="G171" s="1653"/>
    </row>
    <row r="172" spans="2:7">
      <c r="B172" s="1653"/>
      <c r="C172" s="1653"/>
      <c r="D172" s="1653"/>
      <c r="E172" s="1653"/>
      <c r="F172" s="1653"/>
      <c r="G172" s="1653"/>
    </row>
    <row r="173" spans="2:7">
      <c r="B173" s="1653"/>
      <c r="C173" s="1653"/>
      <c r="D173" s="1653"/>
      <c r="E173" s="1653"/>
      <c r="F173" s="1653"/>
      <c r="G173" s="1653"/>
    </row>
    <row r="174" spans="2:7">
      <c r="B174" s="1653"/>
      <c r="C174" s="1653"/>
      <c r="D174" s="1653"/>
      <c r="E174" s="1653"/>
      <c r="F174" s="1653"/>
      <c r="G174" s="1653"/>
    </row>
    <row r="175" spans="2:7">
      <c r="B175" s="1653"/>
      <c r="C175" s="1653"/>
      <c r="D175" s="1653"/>
      <c r="E175" s="1653"/>
      <c r="F175" s="1653"/>
      <c r="G175" s="1653"/>
    </row>
    <row r="176" spans="2:7">
      <c r="B176" s="1653"/>
      <c r="C176" s="1653"/>
      <c r="D176" s="1653"/>
      <c r="E176" s="1653"/>
      <c r="F176" s="1653"/>
      <c r="G176" s="1653"/>
    </row>
    <row r="177" spans="2:7">
      <c r="B177" s="1653"/>
      <c r="C177" s="1653"/>
      <c r="D177" s="1653"/>
      <c r="E177" s="1653"/>
      <c r="F177" s="1653"/>
      <c r="G177" s="1653"/>
    </row>
  </sheetData>
  <mergeCells count="3">
    <mergeCell ref="B55:G114"/>
    <mergeCell ref="B119:G177"/>
    <mergeCell ref="B24:G24"/>
  </mergeCells>
  <pageMargins left="0.94488188976377963" right="0.15748031496062992" top="0.35433070866141736" bottom="0.98425196850393704" header="0.51181102362204722" footer="0.51181102362204722"/>
  <pageSetup paperSize="9" scale="89" orientation="portrait" horizontalDpi="300" verticalDpi="300" r:id="rId1"/>
  <headerFooter alignWithMargins="0"/>
  <rowBreaks count="2" manualBreakCount="2">
    <brk id="52" max="6" man="1"/>
    <brk id="116"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Zeros="0" view="pageBreakPreview" zoomScaleNormal="120" zoomScaleSheetLayoutView="100" workbookViewId="0">
      <selection activeCell="F14" sqref="F14"/>
    </sheetView>
  </sheetViews>
  <sheetFormatPr defaultRowHeight="12.75"/>
  <cols>
    <col min="1" max="1" width="10.5703125" style="292" customWidth="1"/>
    <col min="2" max="2" width="42.28515625" style="293" customWidth="1"/>
    <col min="3" max="3" width="7.28515625" style="294" customWidth="1"/>
    <col min="4" max="4" width="9.28515625" style="295" customWidth="1"/>
    <col min="5" max="6" width="13.5703125" style="255" customWidth="1"/>
    <col min="7" max="7" width="7.85546875" style="255" customWidth="1"/>
    <col min="8" max="256" width="9.140625" style="255"/>
    <col min="257" max="257" width="10.5703125" style="255" customWidth="1"/>
    <col min="258" max="258" width="42.28515625" style="255" customWidth="1"/>
    <col min="259" max="259" width="7.28515625" style="255" customWidth="1"/>
    <col min="260" max="260" width="9.28515625" style="255" customWidth="1"/>
    <col min="261" max="262" width="13.5703125" style="255" customWidth="1"/>
    <col min="263" max="263" width="7.85546875" style="255" customWidth="1"/>
    <col min="264" max="512" width="9.140625" style="255"/>
    <col min="513" max="513" width="10.5703125" style="255" customWidth="1"/>
    <col min="514" max="514" width="42.28515625" style="255" customWidth="1"/>
    <col min="515" max="515" width="7.28515625" style="255" customWidth="1"/>
    <col min="516" max="516" width="9.28515625" style="255" customWidth="1"/>
    <col min="517" max="518" width="13.5703125" style="255" customWidth="1"/>
    <col min="519" max="519" width="7.85546875" style="255" customWidth="1"/>
    <col min="520" max="768" width="9.140625" style="255"/>
    <col min="769" max="769" width="10.5703125" style="255" customWidth="1"/>
    <col min="770" max="770" width="42.28515625" style="255" customWidth="1"/>
    <col min="771" max="771" width="7.28515625" style="255" customWidth="1"/>
    <col min="772" max="772" width="9.28515625" style="255" customWidth="1"/>
    <col min="773" max="774" width="13.5703125" style="255" customWidth="1"/>
    <col min="775" max="775" width="7.85546875" style="255" customWidth="1"/>
    <col min="776" max="1024" width="9.140625" style="255"/>
    <col min="1025" max="1025" width="10.5703125" style="255" customWidth="1"/>
    <col min="1026" max="1026" width="42.28515625" style="255" customWidth="1"/>
    <col min="1027" max="1027" width="7.28515625" style="255" customWidth="1"/>
    <col min="1028" max="1028" width="9.28515625" style="255" customWidth="1"/>
    <col min="1029" max="1030" width="13.5703125" style="255" customWidth="1"/>
    <col min="1031" max="1031" width="7.85546875" style="255" customWidth="1"/>
    <col min="1032" max="1280" width="9.140625" style="255"/>
    <col min="1281" max="1281" width="10.5703125" style="255" customWidth="1"/>
    <col min="1282" max="1282" width="42.28515625" style="255" customWidth="1"/>
    <col min="1283" max="1283" width="7.28515625" style="255" customWidth="1"/>
    <col min="1284" max="1284" width="9.28515625" style="255" customWidth="1"/>
    <col min="1285" max="1286" width="13.5703125" style="255" customWidth="1"/>
    <col min="1287" max="1287" width="7.85546875" style="255" customWidth="1"/>
    <col min="1288" max="1536" width="9.140625" style="255"/>
    <col min="1537" max="1537" width="10.5703125" style="255" customWidth="1"/>
    <col min="1538" max="1538" width="42.28515625" style="255" customWidth="1"/>
    <col min="1539" max="1539" width="7.28515625" style="255" customWidth="1"/>
    <col min="1540" max="1540" width="9.28515625" style="255" customWidth="1"/>
    <col min="1541" max="1542" width="13.5703125" style="255" customWidth="1"/>
    <col min="1543" max="1543" width="7.85546875" style="255" customWidth="1"/>
    <col min="1544" max="1792" width="9.140625" style="255"/>
    <col min="1793" max="1793" width="10.5703125" style="255" customWidth="1"/>
    <col min="1794" max="1794" width="42.28515625" style="255" customWidth="1"/>
    <col min="1795" max="1795" width="7.28515625" style="255" customWidth="1"/>
    <col min="1796" max="1796" width="9.28515625" style="255" customWidth="1"/>
    <col min="1797" max="1798" width="13.5703125" style="255" customWidth="1"/>
    <col min="1799" max="1799" width="7.85546875" style="255" customWidth="1"/>
    <col min="1800" max="2048" width="9.140625" style="255"/>
    <col min="2049" max="2049" width="10.5703125" style="255" customWidth="1"/>
    <col min="2050" max="2050" width="42.28515625" style="255" customWidth="1"/>
    <col min="2051" max="2051" width="7.28515625" style="255" customWidth="1"/>
    <col min="2052" max="2052" width="9.28515625" style="255" customWidth="1"/>
    <col min="2053" max="2054" width="13.5703125" style="255" customWidth="1"/>
    <col min="2055" max="2055" width="7.85546875" style="255" customWidth="1"/>
    <col min="2056" max="2304" width="9.140625" style="255"/>
    <col min="2305" max="2305" width="10.5703125" style="255" customWidth="1"/>
    <col min="2306" max="2306" width="42.28515625" style="255" customWidth="1"/>
    <col min="2307" max="2307" width="7.28515625" style="255" customWidth="1"/>
    <col min="2308" max="2308" width="9.28515625" style="255" customWidth="1"/>
    <col min="2309" max="2310" width="13.5703125" style="255" customWidth="1"/>
    <col min="2311" max="2311" width="7.85546875" style="255" customWidth="1"/>
    <col min="2312" max="2560" width="9.140625" style="255"/>
    <col min="2561" max="2561" width="10.5703125" style="255" customWidth="1"/>
    <col min="2562" max="2562" width="42.28515625" style="255" customWidth="1"/>
    <col min="2563" max="2563" width="7.28515625" style="255" customWidth="1"/>
    <col min="2564" max="2564" width="9.28515625" style="255" customWidth="1"/>
    <col min="2565" max="2566" width="13.5703125" style="255" customWidth="1"/>
    <col min="2567" max="2567" width="7.85546875" style="255" customWidth="1"/>
    <col min="2568" max="2816" width="9.140625" style="255"/>
    <col min="2817" max="2817" width="10.5703125" style="255" customWidth="1"/>
    <col min="2818" max="2818" width="42.28515625" style="255" customWidth="1"/>
    <col min="2819" max="2819" width="7.28515625" style="255" customWidth="1"/>
    <col min="2820" max="2820" width="9.28515625" style="255" customWidth="1"/>
    <col min="2821" max="2822" width="13.5703125" style="255" customWidth="1"/>
    <col min="2823" max="2823" width="7.85546875" style="255" customWidth="1"/>
    <col min="2824" max="3072" width="9.140625" style="255"/>
    <col min="3073" max="3073" width="10.5703125" style="255" customWidth="1"/>
    <col min="3074" max="3074" width="42.28515625" style="255" customWidth="1"/>
    <col min="3075" max="3075" width="7.28515625" style="255" customWidth="1"/>
    <col min="3076" max="3076" width="9.28515625" style="255" customWidth="1"/>
    <col min="3077" max="3078" width="13.5703125" style="255" customWidth="1"/>
    <col min="3079" max="3079" width="7.85546875" style="255" customWidth="1"/>
    <col min="3080" max="3328" width="9.140625" style="255"/>
    <col min="3329" max="3329" width="10.5703125" style="255" customWidth="1"/>
    <col min="3330" max="3330" width="42.28515625" style="255" customWidth="1"/>
    <col min="3331" max="3331" width="7.28515625" style="255" customWidth="1"/>
    <col min="3332" max="3332" width="9.28515625" style="255" customWidth="1"/>
    <col min="3333" max="3334" width="13.5703125" style="255" customWidth="1"/>
    <col min="3335" max="3335" width="7.85546875" style="255" customWidth="1"/>
    <col min="3336" max="3584" width="9.140625" style="255"/>
    <col min="3585" max="3585" width="10.5703125" style="255" customWidth="1"/>
    <col min="3586" max="3586" width="42.28515625" style="255" customWidth="1"/>
    <col min="3587" max="3587" width="7.28515625" style="255" customWidth="1"/>
    <col min="3588" max="3588" width="9.28515625" style="255" customWidth="1"/>
    <col min="3589" max="3590" width="13.5703125" style="255" customWidth="1"/>
    <col min="3591" max="3591" width="7.85546875" style="255" customWidth="1"/>
    <col min="3592" max="3840" width="9.140625" style="255"/>
    <col min="3841" max="3841" width="10.5703125" style="255" customWidth="1"/>
    <col min="3842" max="3842" width="42.28515625" style="255" customWidth="1"/>
    <col min="3843" max="3843" width="7.28515625" style="255" customWidth="1"/>
    <col min="3844" max="3844" width="9.28515625" style="255" customWidth="1"/>
    <col min="3845" max="3846" width="13.5703125" style="255" customWidth="1"/>
    <col min="3847" max="3847" width="7.85546875" style="255" customWidth="1"/>
    <col min="3848" max="4096" width="9.140625" style="255"/>
    <col min="4097" max="4097" width="10.5703125" style="255" customWidth="1"/>
    <col min="4098" max="4098" width="42.28515625" style="255" customWidth="1"/>
    <col min="4099" max="4099" width="7.28515625" style="255" customWidth="1"/>
    <col min="4100" max="4100" width="9.28515625" style="255" customWidth="1"/>
    <col min="4101" max="4102" width="13.5703125" style="255" customWidth="1"/>
    <col min="4103" max="4103" width="7.85546875" style="255" customWidth="1"/>
    <col min="4104" max="4352" width="9.140625" style="255"/>
    <col min="4353" max="4353" width="10.5703125" style="255" customWidth="1"/>
    <col min="4354" max="4354" width="42.28515625" style="255" customWidth="1"/>
    <col min="4355" max="4355" width="7.28515625" style="255" customWidth="1"/>
    <col min="4356" max="4356" width="9.28515625" style="255" customWidth="1"/>
    <col min="4357" max="4358" width="13.5703125" style="255" customWidth="1"/>
    <col min="4359" max="4359" width="7.85546875" style="255" customWidth="1"/>
    <col min="4360" max="4608" width="9.140625" style="255"/>
    <col min="4609" max="4609" width="10.5703125" style="255" customWidth="1"/>
    <col min="4610" max="4610" width="42.28515625" style="255" customWidth="1"/>
    <col min="4611" max="4611" width="7.28515625" style="255" customWidth="1"/>
    <col min="4612" max="4612" width="9.28515625" style="255" customWidth="1"/>
    <col min="4613" max="4614" width="13.5703125" style="255" customWidth="1"/>
    <col min="4615" max="4615" width="7.85546875" style="255" customWidth="1"/>
    <col min="4616" max="4864" width="9.140625" style="255"/>
    <col min="4865" max="4865" width="10.5703125" style="255" customWidth="1"/>
    <col min="4866" max="4866" width="42.28515625" style="255" customWidth="1"/>
    <col min="4867" max="4867" width="7.28515625" style="255" customWidth="1"/>
    <col min="4868" max="4868" width="9.28515625" style="255" customWidth="1"/>
    <col min="4869" max="4870" width="13.5703125" style="255" customWidth="1"/>
    <col min="4871" max="4871" width="7.85546875" style="255" customWidth="1"/>
    <col min="4872" max="5120" width="9.140625" style="255"/>
    <col min="5121" max="5121" width="10.5703125" style="255" customWidth="1"/>
    <col min="5122" max="5122" width="42.28515625" style="255" customWidth="1"/>
    <col min="5123" max="5123" width="7.28515625" style="255" customWidth="1"/>
    <col min="5124" max="5124" width="9.28515625" style="255" customWidth="1"/>
    <col min="5125" max="5126" width="13.5703125" style="255" customWidth="1"/>
    <col min="5127" max="5127" width="7.85546875" style="255" customWidth="1"/>
    <col min="5128" max="5376" width="9.140625" style="255"/>
    <col min="5377" max="5377" width="10.5703125" style="255" customWidth="1"/>
    <col min="5378" max="5378" width="42.28515625" style="255" customWidth="1"/>
    <col min="5379" max="5379" width="7.28515625" style="255" customWidth="1"/>
    <col min="5380" max="5380" width="9.28515625" style="255" customWidth="1"/>
    <col min="5381" max="5382" width="13.5703125" style="255" customWidth="1"/>
    <col min="5383" max="5383" width="7.85546875" style="255" customWidth="1"/>
    <col min="5384" max="5632" width="9.140625" style="255"/>
    <col min="5633" max="5633" width="10.5703125" style="255" customWidth="1"/>
    <col min="5634" max="5634" width="42.28515625" style="255" customWidth="1"/>
    <col min="5635" max="5635" width="7.28515625" style="255" customWidth="1"/>
    <col min="5636" max="5636" width="9.28515625" style="255" customWidth="1"/>
    <col min="5637" max="5638" width="13.5703125" style="255" customWidth="1"/>
    <col min="5639" max="5639" width="7.85546875" style="255" customWidth="1"/>
    <col min="5640" max="5888" width="9.140625" style="255"/>
    <col min="5889" max="5889" width="10.5703125" style="255" customWidth="1"/>
    <col min="5890" max="5890" width="42.28515625" style="255" customWidth="1"/>
    <col min="5891" max="5891" width="7.28515625" style="255" customWidth="1"/>
    <col min="5892" max="5892" width="9.28515625" style="255" customWidth="1"/>
    <col min="5893" max="5894" width="13.5703125" style="255" customWidth="1"/>
    <col min="5895" max="5895" width="7.85546875" style="255" customWidth="1"/>
    <col min="5896" max="6144" width="9.140625" style="255"/>
    <col min="6145" max="6145" width="10.5703125" style="255" customWidth="1"/>
    <col min="6146" max="6146" width="42.28515625" style="255" customWidth="1"/>
    <col min="6147" max="6147" width="7.28515625" style="255" customWidth="1"/>
    <col min="6148" max="6148" width="9.28515625" style="255" customWidth="1"/>
    <col min="6149" max="6150" width="13.5703125" style="255" customWidth="1"/>
    <col min="6151" max="6151" width="7.85546875" style="255" customWidth="1"/>
    <col min="6152" max="6400" width="9.140625" style="255"/>
    <col min="6401" max="6401" width="10.5703125" style="255" customWidth="1"/>
    <col min="6402" max="6402" width="42.28515625" style="255" customWidth="1"/>
    <col min="6403" max="6403" width="7.28515625" style="255" customWidth="1"/>
    <col min="6404" max="6404" width="9.28515625" style="255" customWidth="1"/>
    <col min="6405" max="6406" width="13.5703125" style="255" customWidth="1"/>
    <col min="6407" max="6407" width="7.85546875" style="255" customWidth="1"/>
    <col min="6408" max="6656" width="9.140625" style="255"/>
    <col min="6657" max="6657" width="10.5703125" style="255" customWidth="1"/>
    <col min="6658" max="6658" width="42.28515625" style="255" customWidth="1"/>
    <col min="6659" max="6659" width="7.28515625" style="255" customWidth="1"/>
    <col min="6660" max="6660" width="9.28515625" style="255" customWidth="1"/>
    <col min="6661" max="6662" width="13.5703125" style="255" customWidth="1"/>
    <col min="6663" max="6663" width="7.85546875" style="255" customWidth="1"/>
    <col min="6664" max="6912" width="9.140625" style="255"/>
    <col min="6913" max="6913" width="10.5703125" style="255" customWidth="1"/>
    <col min="6914" max="6914" width="42.28515625" style="255" customWidth="1"/>
    <col min="6915" max="6915" width="7.28515625" style="255" customWidth="1"/>
    <col min="6916" max="6916" width="9.28515625" style="255" customWidth="1"/>
    <col min="6917" max="6918" width="13.5703125" style="255" customWidth="1"/>
    <col min="6919" max="6919" width="7.85546875" style="255" customWidth="1"/>
    <col min="6920" max="7168" width="9.140625" style="255"/>
    <col min="7169" max="7169" width="10.5703125" style="255" customWidth="1"/>
    <col min="7170" max="7170" width="42.28515625" style="255" customWidth="1"/>
    <col min="7171" max="7171" width="7.28515625" style="255" customWidth="1"/>
    <col min="7172" max="7172" width="9.28515625" style="255" customWidth="1"/>
    <col min="7173" max="7174" width="13.5703125" style="255" customWidth="1"/>
    <col min="7175" max="7175" width="7.85546875" style="255" customWidth="1"/>
    <col min="7176" max="7424" width="9.140625" style="255"/>
    <col min="7425" max="7425" width="10.5703125" style="255" customWidth="1"/>
    <col min="7426" max="7426" width="42.28515625" style="255" customWidth="1"/>
    <col min="7427" max="7427" width="7.28515625" style="255" customWidth="1"/>
    <col min="7428" max="7428" width="9.28515625" style="255" customWidth="1"/>
    <col min="7429" max="7430" width="13.5703125" style="255" customWidth="1"/>
    <col min="7431" max="7431" width="7.85546875" style="255" customWidth="1"/>
    <col min="7432" max="7680" width="9.140625" style="255"/>
    <col min="7681" max="7681" width="10.5703125" style="255" customWidth="1"/>
    <col min="7682" max="7682" width="42.28515625" style="255" customWidth="1"/>
    <col min="7683" max="7683" width="7.28515625" style="255" customWidth="1"/>
    <col min="7684" max="7684" width="9.28515625" style="255" customWidth="1"/>
    <col min="7685" max="7686" width="13.5703125" style="255" customWidth="1"/>
    <col min="7687" max="7687" width="7.85546875" style="255" customWidth="1"/>
    <col min="7688" max="7936" width="9.140625" style="255"/>
    <col min="7937" max="7937" width="10.5703125" style="255" customWidth="1"/>
    <col min="7938" max="7938" width="42.28515625" style="255" customWidth="1"/>
    <col min="7939" max="7939" width="7.28515625" style="255" customWidth="1"/>
    <col min="7940" max="7940" width="9.28515625" style="255" customWidth="1"/>
    <col min="7941" max="7942" width="13.5703125" style="255" customWidth="1"/>
    <col min="7943" max="7943" width="7.85546875" style="255" customWidth="1"/>
    <col min="7944" max="8192" width="9.140625" style="255"/>
    <col min="8193" max="8193" width="10.5703125" style="255" customWidth="1"/>
    <col min="8194" max="8194" width="42.28515625" style="255" customWidth="1"/>
    <col min="8195" max="8195" width="7.28515625" style="255" customWidth="1"/>
    <col min="8196" max="8196" width="9.28515625" style="255" customWidth="1"/>
    <col min="8197" max="8198" width="13.5703125" style="255" customWidth="1"/>
    <col min="8199" max="8199" width="7.85546875" style="255" customWidth="1"/>
    <col min="8200" max="8448" width="9.140625" style="255"/>
    <col min="8449" max="8449" width="10.5703125" style="255" customWidth="1"/>
    <col min="8450" max="8450" width="42.28515625" style="255" customWidth="1"/>
    <col min="8451" max="8451" width="7.28515625" style="255" customWidth="1"/>
    <col min="8452" max="8452" width="9.28515625" style="255" customWidth="1"/>
    <col min="8453" max="8454" width="13.5703125" style="255" customWidth="1"/>
    <col min="8455" max="8455" width="7.85546875" style="255" customWidth="1"/>
    <col min="8456" max="8704" width="9.140625" style="255"/>
    <col min="8705" max="8705" width="10.5703125" style="255" customWidth="1"/>
    <col min="8706" max="8706" width="42.28515625" style="255" customWidth="1"/>
    <col min="8707" max="8707" width="7.28515625" style="255" customWidth="1"/>
    <col min="8708" max="8708" width="9.28515625" style="255" customWidth="1"/>
    <col min="8709" max="8710" width="13.5703125" style="255" customWidth="1"/>
    <col min="8711" max="8711" width="7.85546875" style="255" customWidth="1"/>
    <col min="8712" max="8960" width="9.140625" style="255"/>
    <col min="8961" max="8961" width="10.5703125" style="255" customWidth="1"/>
    <col min="8962" max="8962" width="42.28515625" style="255" customWidth="1"/>
    <col min="8963" max="8963" width="7.28515625" style="255" customWidth="1"/>
    <col min="8964" max="8964" width="9.28515625" style="255" customWidth="1"/>
    <col min="8965" max="8966" width="13.5703125" style="255" customWidth="1"/>
    <col min="8967" max="8967" width="7.85546875" style="255" customWidth="1"/>
    <col min="8968" max="9216" width="9.140625" style="255"/>
    <col min="9217" max="9217" width="10.5703125" style="255" customWidth="1"/>
    <col min="9218" max="9218" width="42.28515625" style="255" customWidth="1"/>
    <col min="9219" max="9219" width="7.28515625" style="255" customWidth="1"/>
    <col min="9220" max="9220" width="9.28515625" style="255" customWidth="1"/>
    <col min="9221" max="9222" width="13.5703125" style="255" customWidth="1"/>
    <col min="9223" max="9223" width="7.85546875" style="255" customWidth="1"/>
    <col min="9224" max="9472" width="9.140625" style="255"/>
    <col min="9473" max="9473" width="10.5703125" style="255" customWidth="1"/>
    <col min="9474" max="9474" width="42.28515625" style="255" customWidth="1"/>
    <col min="9475" max="9475" width="7.28515625" style="255" customWidth="1"/>
    <col min="9476" max="9476" width="9.28515625" style="255" customWidth="1"/>
    <col min="9477" max="9478" width="13.5703125" style="255" customWidth="1"/>
    <col min="9479" max="9479" width="7.85546875" style="255" customWidth="1"/>
    <col min="9480" max="9728" width="9.140625" style="255"/>
    <col min="9729" max="9729" width="10.5703125" style="255" customWidth="1"/>
    <col min="9730" max="9730" width="42.28515625" style="255" customWidth="1"/>
    <col min="9731" max="9731" width="7.28515625" style="255" customWidth="1"/>
    <col min="9732" max="9732" width="9.28515625" style="255" customWidth="1"/>
    <col min="9733" max="9734" width="13.5703125" style="255" customWidth="1"/>
    <col min="9735" max="9735" width="7.85546875" style="255" customWidth="1"/>
    <col min="9736" max="9984" width="9.140625" style="255"/>
    <col min="9985" max="9985" width="10.5703125" style="255" customWidth="1"/>
    <col min="9986" max="9986" width="42.28515625" style="255" customWidth="1"/>
    <col min="9987" max="9987" width="7.28515625" style="255" customWidth="1"/>
    <col min="9988" max="9988" width="9.28515625" style="255" customWidth="1"/>
    <col min="9989" max="9990" width="13.5703125" style="255" customWidth="1"/>
    <col min="9991" max="9991" width="7.85546875" style="255" customWidth="1"/>
    <col min="9992" max="10240" width="9.140625" style="255"/>
    <col min="10241" max="10241" width="10.5703125" style="255" customWidth="1"/>
    <col min="10242" max="10242" width="42.28515625" style="255" customWidth="1"/>
    <col min="10243" max="10243" width="7.28515625" style="255" customWidth="1"/>
    <col min="10244" max="10244" width="9.28515625" style="255" customWidth="1"/>
    <col min="10245" max="10246" width="13.5703125" style="255" customWidth="1"/>
    <col min="10247" max="10247" width="7.85546875" style="255" customWidth="1"/>
    <col min="10248" max="10496" width="9.140625" style="255"/>
    <col min="10497" max="10497" width="10.5703125" style="255" customWidth="1"/>
    <col min="10498" max="10498" width="42.28515625" style="255" customWidth="1"/>
    <col min="10499" max="10499" width="7.28515625" style="255" customWidth="1"/>
    <col min="10500" max="10500" width="9.28515625" style="255" customWidth="1"/>
    <col min="10501" max="10502" width="13.5703125" style="255" customWidth="1"/>
    <col min="10503" max="10503" width="7.85546875" style="255" customWidth="1"/>
    <col min="10504" max="10752" width="9.140625" style="255"/>
    <col min="10753" max="10753" width="10.5703125" style="255" customWidth="1"/>
    <col min="10754" max="10754" width="42.28515625" style="255" customWidth="1"/>
    <col min="10755" max="10755" width="7.28515625" style="255" customWidth="1"/>
    <col min="10756" max="10756" width="9.28515625" style="255" customWidth="1"/>
    <col min="10757" max="10758" width="13.5703125" style="255" customWidth="1"/>
    <col min="10759" max="10759" width="7.85546875" style="255" customWidth="1"/>
    <col min="10760" max="11008" width="9.140625" style="255"/>
    <col min="11009" max="11009" width="10.5703125" style="255" customWidth="1"/>
    <col min="11010" max="11010" width="42.28515625" style="255" customWidth="1"/>
    <col min="11011" max="11011" width="7.28515625" style="255" customWidth="1"/>
    <col min="11012" max="11012" width="9.28515625" style="255" customWidth="1"/>
    <col min="11013" max="11014" width="13.5703125" style="255" customWidth="1"/>
    <col min="11015" max="11015" width="7.85546875" style="255" customWidth="1"/>
    <col min="11016" max="11264" width="9.140625" style="255"/>
    <col min="11265" max="11265" width="10.5703125" style="255" customWidth="1"/>
    <col min="11266" max="11266" width="42.28515625" style="255" customWidth="1"/>
    <col min="11267" max="11267" width="7.28515625" style="255" customWidth="1"/>
    <col min="11268" max="11268" width="9.28515625" style="255" customWidth="1"/>
    <col min="11269" max="11270" width="13.5703125" style="255" customWidth="1"/>
    <col min="11271" max="11271" width="7.85546875" style="255" customWidth="1"/>
    <col min="11272" max="11520" width="9.140625" style="255"/>
    <col min="11521" max="11521" width="10.5703125" style="255" customWidth="1"/>
    <col min="11522" max="11522" width="42.28515625" style="255" customWidth="1"/>
    <col min="11523" max="11523" width="7.28515625" style="255" customWidth="1"/>
    <col min="11524" max="11524" width="9.28515625" style="255" customWidth="1"/>
    <col min="11525" max="11526" width="13.5703125" style="255" customWidth="1"/>
    <col min="11527" max="11527" width="7.85546875" style="255" customWidth="1"/>
    <col min="11528" max="11776" width="9.140625" style="255"/>
    <col min="11777" max="11777" width="10.5703125" style="255" customWidth="1"/>
    <col min="11778" max="11778" width="42.28515625" style="255" customWidth="1"/>
    <col min="11779" max="11779" width="7.28515625" style="255" customWidth="1"/>
    <col min="11780" max="11780" width="9.28515625" style="255" customWidth="1"/>
    <col min="11781" max="11782" width="13.5703125" style="255" customWidth="1"/>
    <col min="11783" max="11783" width="7.85546875" style="255" customWidth="1"/>
    <col min="11784" max="12032" width="9.140625" style="255"/>
    <col min="12033" max="12033" width="10.5703125" style="255" customWidth="1"/>
    <col min="12034" max="12034" width="42.28515625" style="255" customWidth="1"/>
    <col min="12035" max="12035" width="7.28515625" style="255" customWidth="1"/>
    <col min="12036" max="12036" width="9.28515625" style="255" customWidth="1"/>
    <col min="12037" max="12038" width="13.5703125" style="255" customWidth="1"/>
    <col min="12039" max="12039" width="7.85546875" style="255" customWidth="1"/>
    <col min="12040" max="12288" width="9.140625" style="255"/>
    <col min="12289" max="12289" width="10.5703125" style="255" customWidth="1"/>
    <col min="12290" max="12290" width="42.28515625" style="255" customWidth="1"/>
    <col min="12291" max="12291" width="7.28515625" style="255" customWidth="1"/>
    <col min="12292" max="12292" width="9.28515625" style="255" customWidth="1"/>
    <col min="12293" max="12294" width="13.5703125" style="255" customWidth="1"/>
    <col min="12295" max="12295" width="7.85546875" style="255" customWidth="1"/>
    <col min="12296" max="12544" width="9.140625" style="255"/>
    <col min="12545" max="12545" width="10.5703125" style="255" customWidth="1"/>
    <col min="12546" max="12546" width="42.28515625" style="255" customWidth="1"/>
    <col min="12547" max="12547" width="7.28515625" style="255" customWidth="1"/>
    <col min="12548" max="12548" width="9.28515625" style="255" customWidth="1"/>
    <col min="12549" max="12550" width="13.5703125" style="255" customWidth="1"/>
    <col min="12551" max="12551" width="7.85546875" style="255" customWidth="1"/>
    <col min="12552" max="12800" width="9.140625" style="255"/>
    <col min="12801" max="12801" width="10.5703125" style="255" customWidth="1"/>
    <col min="12802" max="12802" width="42.28515625" style="255" customWidth="1"/>
    <col min="12803" max="12803" width="7.28515625" style="255" customWidth="1"/>
    <col min="12804" max="12804" width="9.28515625" style="255" customWidth="1"/>
    <col min="12805" max="12806" width="13.5703125" style="255" customWidth="1"/>
    <col min="12807" max="12807" width="7.85546875" style="255" customWidth="1"/>
    <col min="12808" max="13056" width="9.140625" style="255"/>
    <col min="13057" max="13057" width="10.5703125" style="255" customWidth="1"/>
    <col min="13058" max="13058" width="42.28515625" style="255" customWidth="1"/>
    <col min="13059" max="13059" width="7.28515625" style="255" customWidth="1"/>
    <col min="13060" max="13060" width="9.28515625" style="255" customWidth="1"/>
    <col min="13061" max="13062" width="13.5703125" style="255" customWidth="1"/>
    <col min="13063" max="13063" width="7.85546875" style="255" customWidth="1"/>
    <col min="13064" max="13312" width="9.140625" style="255"/>
    <col min="13313" max="13313" width="10.5703125" style="255" customWidth="1"/>
    <col min="13314" max="13314" width="42.28515625" style="255" customWidth="1"/>
    <col min="13315" max="13315" width="7.28515625" style="255" customWidth="1"/>
    <col min="13316" max="13316" width="9.28515625" style="255" customWidth="1"/>
    <col min="13317" max="13318" width="13.5703125" style="255" customWidth="1"/>
    <col min="13319" max="13319" width="7.85546875" style="255" customWidth="1"/>
    <col min="13320" max="13568" width="9.140625" style="255"/>
    <col min="13569" max="13569" width="10.5703125" style="255" customWidth="1"/>
    <col min="13570" max="13570" width="42.28515625" style="255" customWidth="1"/>
    <col min="13571" max="13571" width="7.28515625" style="255" customWidth="1"/>
    <col min="13572" max="13572" width="9.28515625" style="255" customWidth="1"/>
    <col min="13573" max="13574" width="13.5703125" style="255" customWidth="1"/>
    <col min="13575" max="13575" width="7.85546875" style="255" customWidth="1"/>
    <col min="13576" max="13824" width="9.140625" style="255"/>
    <col min="13825" max="13825" width="10.5703125" style="255" customWidth="1"/>
    <col min="13826" max="13826" width="42.28515625" style="255" customWidth="1"/>
    <col min="13827" max="13827" width="7.28515625" style="255" customWidth="1"/>
    <col min="13828" max="13828" width="9.28515625" style="255" customWidth="1"/>
    <col min="13829" max="13830" width="13.5703125" style="255" customWidth="1"/>
    <col min="13831" max="13831" width="7.85546875" style="255" customWidth="1"/>
    <col min="13832" max="14080" width="9.140625" style="255"/>
    <col min="14081" max="14081" width="10.5703125" style="255" customWidth="1"/>
    <col min="14082" max="14082" width="42.28515625" style="255" customWidth="1"/>
    <col min="14083" max="14083" width="7.28515625" style="255" customWidth="1"/>
    <col min="14084" max="14084" width="9.28515625" style="255" customWidth="1"/>
    <col min="14085" max="14086" width="13.5703125" style="255" customWidth="1"/>
    <col min="14087" max="14087" width="7.85546875" style="255" customWidth="1"/>
    <col min="14088" max="14336" width="9.140625" style="255"/>
    <col min="14337" max="14337" width="10.5703125" style="255" customWidth="1"/>
    <col min="14338" max="14338" width="42.28515625" style="255" customWidth="1"/>
    <col min="14339" max="14339" width="7.28515625" style="255" customWidth="1"/>
    <col min="14340" max="14340" width="9.28515625" style="255" customWidth="1"/>
    <col min="14341" max="14342" width="13.5703125" style="255" customWidth="1"/>
    <col min="14343" max="14343" width="7.85546875" style="255" customWidth="1"/>
    <col min="14344" max="14592" width="9.140625" style="255"/>
    <col min="14593" max="14593" width="10.5703125" style="255" customWidth="1"/>
    <col min="14594" max="14594" width="42.28515625" style="255" customWidth="1"/>
    <col min="14595" max="14595" width="7.28515625" style="255" customWidth="1"/>
    <col min="14596" max="14596" width="9.28515625" style="255" customWidth="1"/>
    <col min="14597" max="14598" width="13.5703125" style="255" customWidth="1"/>
    <col min="14599" max="14599" width="7.85546875" style="255" customWidth="1"/>
    <col min="14600" max="14848" width="9.140625" style="255"/>
    <col min="14849" max="14849" width="10.5703125" style="255" customWidth="1"/>
    <col min="14850" max="14850" width="42.28515625" style="255" customWidth="1"/>
    <col min="14851" max="14851" width="7.28515625" style="255" customWidth="1"/>
    <col min="14852" max="14852" width="9.28515625" style="255" customWidth="1"/>
    <col min="14853" max="14854" width="13.5703125" style="255" customWidth="1"/>
    <col min="14855" max="14855" width="7.85546875" style="255" customWidth="1"/>
    <col min="14856" max="15104" width="9.140625" style="255"/>
    <col min="15105" max="15105" width="10.5703125" style="255" customWidth="1"/>
    <col min="15106" max="15106" width="42.28515625" style="255" customWidth="1"/>
    <col min="15107" max="15107" width="7.28515625" style="255" customWidth="1"/>
    <col min="15108" max="15108" width="9.28515625" style="255" customWidth="1"/>
    <col min="15109" max="15110" width="13.5703125" style="255" customWidth="1"/>
    <col min="15111" max="15111" width="7.85546875" style="255" customWidth="1"/>
    <col min="15112" max="15360" width="9.140625" style="255"/>
    <col min="15361" max="15361" width="10.5703125" style="255" customWidth="1"/>
    <col min="15362" max="15362" width="42.28515625" style="255" customWidth="1"/>
    <col min="15363" max="15363" width="7.28515625" style="255" customWidth="1"/>
    <col min="15364" max="15364" width="9.28515625" style="255" customWidth="1"/>
    <col min="15365" max="15366" width="13.5703125" style="255" customWidth="1"/>
    <col min="15367" max="15367" width="7.85546875" style="255" customWidth="1"/>
    <col min="15368" max="15616" width="9.140625" style="255"/>
    <col min="15617" max="15617" width="10.5703125" style="255" customWidth="1"/>
    <col min="15618" max="15618" width="42.28515625" style="255" customWidth="1"/>
    <col min="15619" max="15619" width="7.28515625" style="255" customWidth="1"/>
    <col min="15620" max="15620" width="9.28515625" style="255" customWidth="1"/>
    <col min="15621" max="15622" width="13.5703125" style="255" customWidth="1"/>
    <col min="15623" max="15623" width="7.85546875" style="255" customWidth="1"/>
    <col min="15624" max="15872" width="9.140625" style="255"/>
    <col min="15873" max="15873" width="10.5703125" style="255" customWidth="1"/>
    <col min="15874" max="15874" width="42.28515625" style="255" customWidth="1"/>
    <col min="15875" max="15875" width="7.28515625" style="255" customWidth="1"/>
    <col min="15876" max="15876" width="9.28515625" style="255" customWidth="1"/>
    <col min="15877" max="15878" width="13.5703125" style="255" customWidth="1"/>
    <col min="15879" max="15879" width="7.85546875" style="255" customWidth="1"/>
    <col min="15880" max="16128" width="9.140625" style="255"/>
    <col min="16129" max="16129" width="10.5703125" style="255" customWidth="1"/>
    <col min="16130" max="16130" width="42.28515625" style="255" customWidth="1"/>
    <col min="16131" max="16131" width="7.28515625" style="255" customWidth="1"/>
    <col min="16132" max="16132" width="9.28515625" style="255" customWidth="1"/>
    <col min="16133" max="16134" width="13.5703125" style="255" customWidth="1"/>
    <col min="16135" max="16135" width="7.85546875" style="255" customWidth="1"/>
    <col min="16136" max="16384" width="9.140625" style="255"/>
  </cols>
  <sheetData>
    <row r="1" spans="1:7" s="299" customFormat="1" ht="12.75" customHeight="1">
      <c r="A1" s="1655"/>
      <c r="B1" s="1656"/>
      <c r="C1" s="1657"/>
      <c r="D1" s="1658"/>
      <c r="E1" s="1659"/>
      <c r="F1" s="532"/>
    </row>
    <row r="2" spans="1:7" s="299" customFormat="1" ht="12.75" customHeight="1">
      <c r="A2" s="1655"/>
      <c r="B2" s="1656"/>
      <c r="C2" s="1660"/>
      <c r="D2" s="1661"/>
      <c r="E2" s="1662"/>
      <c r="F2" s="533"/>
    </row>
    <row r="3" spans="1:7" s="299" customFormat="1" ht="12.75" customHeight="1">
      <c r="A3" s="1655"/>
      <c r="B3" s="1656"/>
      <c r="C3" s="1657"/>
      <c r="D3" s="1658"/>
      <c r="E3" s="1659"/>
      <c r="F3" s="534"/>
    </row>
    <row r="4" spans="1:7" s="299" customFormat="1" ht="12.75" customHeight="1">
      <c r="A4" s="1655"/>
      <c r="B4" s="1656"/>
      <c r="C4" s="1663"/>
      <c r="D4" s="1661"/>
      <c r="E4" s="1662"/>
      <c r="F4" s="535"/>
    </row>
    <row r="5" spans="1:7" s="307" customFormat="1" ht="23.25" customHeight="1">
      <c r="A5" s="300" t="s">
        <v>1713</v>
      </c>
      <c r="B5" s="301" t="s">
        <v>1714</v>
      </c>
      <c r="C5" s="302" t="s">
        <v>1715</v>
      </c>
      <c r="D5" s="303" t="s">
        <v>1598</v>
      </c>
      <c r="E5" s="1262" t="s">
        <v>2959</v>
      </c>
      <c r="F5" s="1262" t="s">
        <v>2960</v>
      </c>
    </row>
    <row r="6" spans="1:7">
      <c r="A6" s="296"/>
      <c r="C6" s="297"/>
      <c r="D6" s="298"/>
      <c r="E6" s="288"/>
      <c r="F6" s="288"/>
    </row>
    <row r="7" spans="1:7" s="151" customFormat="1">
      <c r="A7" s="387" t="s">
        <v>18</v>
      </c>
      <c r="B7" s="388"/>
      <c r="C7" s="389"/>
      <c r="D7" s="390"/>
      <c r="E7" s="391"/>
      <c r="F7" s="536"/>
      <c r="G7" s="331"/>
    </row>
    <row r="8" spans="1:7" s="512" customFormat="1">
      <c r="A8" s="510"/>
      <c r="D8" s="537"/>
      <c r="E8" s="529"/>
      <c r="F8" s="538"/>
    </row>
    <row r="9" spans="1:7" s="512" customFormat="1">
      <c r="A9" s="510"/>
      <c r="D9" s="537"/>
      <c r="E9" s="529"/>
      <c r="F9" s="538"/>
    </row>
    <row r="10" spans="1:7" s="456" customFormat="1" ht="14.25">
      <c r="A10" s="539">
        <v>1</v>
      </c>
      <c r="B10" s="540" t="s">
        <v>1716</v>
      </c>
      <c r="C10" s="541"/>
      <c r="D10" s="468"/>
      <c r="E10" s="542"/>
      <c r="F10" s="543">
        <f>'ELE - troškovnik'!F356</f>
        <v>0</v>
      </c>
    </row>
    <row r="11" spans="1:7" s="456" customFormat="1" ht="14.25">
      <c r="A11" s="539"/>
      <c r="B11" s="540"/>
      <c r="C11" s="541"/>
      <c r="D11" s="468"/>
      <c r="E11" s="542"/>
      <c r="F11" s="543"/>
    </row>
    <row r="12" spans="1:7" s="512" customFormat="1" ht="14.25">
      <c r="A12" s="539">
        <v>2</v>
      </c>
      <c r="B12" s="540" t="s">
        <v>2229</v>
      </c>
      <c r="D12" s="537"/>
      <c r="E12" s="529"/>
      <c r="F12" s="543">
        <f>'ELE - troškovnik'!F938</f>
        <v>0</v>
      </c>
    </row>
    <row r="13" spans="1:7" s="512" customFormat="1" ht="14.25">
      <c r="A13" s="544"/>
      <c r="B13" s="540"/>
      <c r="D13" s="537"/>
      <c r="E13" s="529"/>
      <c r="F13" s="543"/>
    </row>
    <row r="14" spans="1:7" s="456" customFormat="1" ht="14.25">
      <c r="A14" s="539">
        <v>3</v>
      </c>
      <c r="B14" s="540" t="s">
        <v>2019</v>
      </c>
      <c r="C14" s="541"/>
      <c r="D14" s="468"/>
      <c r="E14" s="542"/>
      <c r="F14" s="543">
        <f>'ELE - troškovnik'!F1303</f>
        <v>0</v>
      </c>
    </row>
    <row r="15" spans="1:7" s="512" customFormat="1" ht="14.25">
      <c r="A15" s="544"/>
      <c r="B15" s="540"/>
      <c r="D15" s="537"/>
      <c r="E15" s="529"/>
      <c r="F15" s="543"/>
    </row>
    <row r="16" spans="1:7" s="456" customFormat="1" ht="14.25">
      <c r="A16" s="539">
        <v>4</v>
      </c>
      <c r="B16" s="540" t="s">
        <v>2070</v>
      </c>
      <c r="C16" s="541"/>
      <c r="D16" s="468"/>
      <c r="E16" s="542"/>
      <c r="F16" s="543">
        <f>'ELE - troškovnik'!F1428</f>
        <v>0</v>
      </c>
    </row>
    <row r="17" spans="1:6" s="512" customFormat="1" ht="14.25">
      <c r="A17" s="544"/>
      <c r="B17" s="540"/>
      <c r="D17" s="537"/>
      <c r="E17" s="529"/>
      <c r="F17" s="543"/>
    </row>
    <row r="18" spans="1:6" s="456" customFormat="1" ht="14.25">
      <c r="A18" s="539">
        <v>5</v>
      </c>
      <c r="B18" s="540" t="s">
        <v>2117</v>
      </c>
      <c r="C18" s="541"/>
      <c r="D18" s="468"/>
      <c r="E18" s="542"/>
      <c r="F18" s="543">
        <f>'ELE - troškovnik'!F1459</f>
        <v>0</v>
      </c>
    </row>
    <row r="19" spans="1:6" s="512" customFormat="1" ht="14.25">
      <c r="A19" s="544"/>
      <c r="B19" s="540"/>
      <c r="D19" s="537"/>
      <c r="E19" s="529"/>
      <c r="F19" s="543"/>
    </row>
    <row r="20" spans="1:6" s="456" customFormat="1" ht="14.25">
      <c r="A20" s="539">
        <v>6</v>
      </c>
      <c r="B20" s="540" t="s">
        <v>2126</v>
      </c>
      <c r="C20" s="541"/>
      <c r="D20" s="468"/>
      <c r="E20" s="542"/>
      <c r="F20" s="543">
        <f>'ELE - troškovnik'!F1515</f>
        <v>0</v>
      </c>
    </row>
    <row r="21" spans="1:6" s="512" customFormat="1" ht="14.25">
      <c r="A21" s="544"/>
      <c r="B21" s="540"/>
      <c r="D21" s="537"/>
      <c r="E21" s="529"/>
      <c r="F21" s="543"/>
    </row>
    <row r="22" spans="1:6" s="456" customFormat="1" ht="14.25">
      <c r="A22" s="539">
        <v>7</v>
      </c>
      <c r="B22" s="540" t="s">
        <v>2143</v>
      </c>
      <c r="C22" s="541"/>
      <c r="D22" s="468"/>
      <c r="E22" s="542"/>
      <c r="F22" s="543">
        <f>'ELE - troškovnik'!F1592</f>
        <v>0</v>
      </c>
    </row>
    <row r="23" spans="1:6" s="512" customFormat="1" ht="14.25">
      <c r="A23" s="539"/>
      <c r="B23" s="540"/>
      <c r="D23" s="537"/>
      <c r="E23" s="529"/>
      <c r="F23" s="543"/>
    </row>
    <row r="24" spans="1:6" s="512" customFormat="1" ht="14.25">
      <c r="A24" s="539">
        <v>8</v>
      </c>
      <c r="B24" s="540" t="s">
        <v>2158</v>
      </c>
      <c r="D24" s="537"/>
      <c r="E24" s="529"/>
      <c r="F24" s="543">
        <f>'ELE - troškovnik'!F1623</f>
        <v>0</v>
      </c>
    </row>
    <row r="25" spans="1:6" s="512" customFormat="1" ht="14.25">
      <c r="A25" s="539"/>
      <c r="B25" s="540"/>
      <c r="D25" s="537"/>
      <c r="E25" s="529"/>
      <c r="F25" s="543"/>
    </row>
    <row r="26" spans="1:6" s="512" customFormat="1" ht="14.25">
      <c r="A26" s="539">
        <v>9</v>
      </c>
      <c r="B26" s="540" t="s">
        <v>2167</v>
      </c>
      <c r="D26" s="537"/>
      <c r="E26" s="529"/>
      <c r="F26" s="543">
        <f>'ELE - troškovnik'!F1672</f>
        <v>0</v>
      </c>
    </row>
    <row r="27" spans="1:6" s="512" customFormat="1" ht="14.25">
      <c r="A27" s="544"/>
      <c r="B27" s="540"/>
      <c r="D27" s="537"/>
      <c r="E27" s="529"/>
      <c r="F27" s="543"/>
    </row>
    <row r="28" spans="1:6" s="456" customFormat="1" ht="14.25">
      <c r="A28" s="539">
        <v>10</v>
      </c>
      <c r="B28" s="540" t="s">
        <v>2188</v>
      </c>
      <c r="C28" s="541"/>
      <c r="D28" s="468"/>
      <c r="E28" s="542"/>
      <c r="F28" s="543">
        <f>'ELE - troškovnik'!F1763</f>
        <v>0</v>
      </c>
    </row>
    <row r="29" spans="1:6" s="512" customFormat="1" ht="14.25">
      <c r="A29" s="539"/>
      <c r="B29" s="540"/>
      <c r="D29" s="537"/>
      <c r="E29" s="529"/>
      <c r="F29" s="543"/>
    </row>
    <row r="30" spans="1:6" s="512" customFormat="1" ht="14.25">
      <c r="A30" s="539">
        <v>11</v>
      </c>
      <c r="B30" s="540" t="s">
        <v>2210</v>
      </c>
      <c r="D30" s="537"/>
      <c r="E30" s="529"/>
      <c r="F30" s="543">
        <f>'ELE - troškovnik'!F1802</f>
        <v>0</v>
      </c>
    </row>
    <row r="31" spans="1:6" s="512" customFormat="1" ht="14.25">
      <c r="A31" s="539"/>
      <c r="B31" s="540"/>
      <c r="D31" s="537"/>
      <c r="E31" s="529"/>
      <c r="F31" s="543"/>
    </row>
    <row r="32" spans="1:6" s="512" customFormat="1" ht="14.25">
      <c r="A32" s="539">
        <v>12</v>
      </c>
      <c r="B32" s="540" t="s">
        <v>2785</v>
      </c>
      <c r="D32" s="537"/>
      <c r="E32" s="529"/>
      <c r="F32" s="543">
        <f>'ELE - troškovnik'!F1873</f>
        <v>0</v>
      </c>
    </row>
    <row r="33" spans="1:6" s="512" customFormat="1" ht="14.25">
      <c r="A33" s="544"/>
      <c r="B33" s="540"/>
      <c r="D33" s="537"/>
      <c r="E33" s="529"/>
      <c r="F33" s="543"/>
    </row>
    <row r="34" spans="1:6" s="456" customFormat="1" ht="14.25">
      <c r="A34" s="539">
        <v>13</v>
      </c>
      <c r="B34" s="540" t="s">
        <v>2221</v>
      </c>
      <c r="C34" s="541"/>
      <c r="D34" s="468"/>
      <c r="E34" s="542"/>
      <c r="F34" s="543">
        <f>'ELE - troškovnik'!F1921</f>
        <v>0</v>
      </c>
    </row>
    <row r="35" spans="1:6" s="512" customFormat="1">
      <c r="A35" s="545"/>
      <c r="D35" s="537"/>
      <c r="E35" s="529"/>
      <c r="F35" s="538"/>
    </row>
    <row r="36" spans="1:6" s="456" customFormat="1">
      <c r="A36" s="546" t="s">
        <v>172</v>
      </c>
      <c r="B36" s="547"/>
      <c r="C36" s="547"/>
      <c r="D36" s="548"/>
      <c r="E36" s="549"/>
      <c r="F36" s="550">
        <f>SUM(F10:F34)</f>
        <v>0</v>
      </c>
    </row>
    <row r="37" spans="1:6">
      <c r="E37" s="151"/>
    </row>
  </sheetData>
  <mergeCells count="7">
    <mergeCell ref="A1:A4"/>
    <mergeCell ref="B1:B2"/>
    <mergeCell ref="C1:E1"/>
    <mergeCell ref="C2:E2"/>
    <mergeCell ref="B3:B4"/>
    <mergeCell ref="C3:E3"/>
    <mergeCell ref="C4:E4"/>
  </mergeCells>
  <pageMargins left="0.78740157480314965" right="0.15748031496062992" top="0.59055118110236227" bottom="0.59055118110236227" header="0.74803149606299213" footer="0.51181102362204722"/>
  <pageSetup paperSize="9" scale="95" orientation="portrait" horizontalDpi="300" verticalDpi="300" r:id="rId1"/>
  <headerFooter alignWithMargins="0">
    <oddHeader>&amp;R&amp;P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L1921"/>
  <sheetViews>
    <sheetView showZeros="0" view="pageBreakPreview" topLeftCell="A1951" zoomScaleNormal="100" zoomScaleSheetLayoutView="100" workbookViewId="0">
      <selection activeCell="C351" sqref="C351"/>
    </sheetView>
  </sheetViews>
  <sheetFormatPr defaultRowHeight="12.75"/>
  <cols>
    <col min="1" max="1" width="9.7109375" style="292" customWidth="1"/>
    <col min="2" max="2" width="43.42578125" style="293" customWidth="1"/>
    <col min="3" max="3" width="7.28515625" style="1109" customWidth="1"/>
    <col min="4" max="4" width="9.28515625" style="945" customWidth="1"/>
    <col min="5" max="6" width="13.5703125" style="151" customWidth="1"/>
    <col min="7" max="7" width="1" style="167" customWidth="1"/>
    <col min="8" max="8" width="7.140625" style="167" customWidth="1"/>
    <col min="9" max="9" width="9.140625" style="167"/>
    <col min="10" max="10" width="9.140625" style="312"/>
    <col min="11" max="17" width="9.140625" style="167"/>
    <col min="18" max="256" width="9.140625" style="151"/>
    <col min="257" max="257" width="9.7109375" style="151" customWidth="1"/>
    <col min="258" max="258" width="43.42578125" style="151" customWidth="1"/>
    <col min="259" max="259" width="7.28515625" style="151" customWidth="1"/>
    <col min="260" max="260" width="9.28515625" style="151" customWidth="1"/>
    <col min="261" max="262" width="13.5703125" style="151" customWidth="1"/>
    <col min="263" max="263" width="1" style="151" customWidth="1"/>
    <col min="264" max="264" width="7.140625" style="151" customWidth="1"/>
    <col min="265" max="512" width="9.140625" style="151"/>
    <col min="513" max="513" width="9.7109375" style="151" customWidth="1"/>
    <col min="514" max="514" width="43.42578125" style="151" customWidth="1"/>
    <col min="515" max="515" width="7.28515625" style="151" customWidth="1"/>
    <col min="516" max="516" width="9.28515625" style="151" customWidth="1"/>
    <col min="517" max="518" width="13.5703125" style="151" customWidth="1"/>
    <col min="519" max="519" width="1" style="151" customWidth="1"/>
    <col min="520" max="520" width="7.140625" style="151" customWidth="1"/>
    <col min="521" max="768" width="9.140625" style="151"/>
    <col min="769" max="769" width="9.7109375" style="151" customWidth="1"/>
    <col min="770" max="770" width="43.42578125" style="151" customWidth="1"/>
    <col min="771" max="771" width="7.28515625" style="151" customWidth="1"/>
    <col min="772" max="772" width="9.28515625" style="151" customWidth="1"/>
    <col min="773" max="774" width="13.5703125" style="151" customWidth="1"/>
    <col min="775" max="775" width="1" style="151" customWidth="1"/>
    <col min="776" max="776" width="7.140625" style="151" customWidth="1"/>
    <col min="777" max="1024" width="9.140625" style="151"/>
    <col min="1025" max="1025" width="9.7109375" style="151" customWidth="1"/>
    <col min="1026" max="1026" width="43.42578125" style="151" customWidth="1"/>
    <col min="1027" max="1027" width="7.28515625" style="151" customWidth="1"/>
    <col min="1028" max="1028" width="9.28515625" style="151" customWidth="1"/>
    <col min="1029" max="1030" width="13.5703125" style="151" customWidth="1"/>
    <col min="1031" max="1031" width="1" style="151" customWidth="1"/>
    <col min="1032" max="1032" width="7.140625" style="151" customWidth="1"/>
    <col min="1033" max="1280" width="9.140625" style="151"/>
    <col min="1281" max="1281" width="9.7109375" style="151" customWidth="1"/>
    <col min="1282" max="1282" width="43.42578125" style="151" customWidth="1"/>
    <col min="1283" max="1283" width="7.28515625" style="151" customWidth="1"/>
    <col min="1284" max="1284" width="9.28515625" style="151" customWidth="1"/>
    <col min="1285" max="1286" width="13.5703125" style="151" customWidth="1"/>
    <col min="1287" max="1287" width="1" style="151" customWidth="1"/>
    <col min="1288" max="1288" width="7.140625" style="151" customWidth="1"/>
    <col min="1289" max="1536" width="9.140625" style="151"/>
    <col min="1537" max="1537" width="9.7109375" style="151" customWidth="1"/>
    <col min="1538" max="1538" width="43.42578125" style="151" customWidth="1"/>
    <col min="1539" max="1539" width="7.28515625" style="151" customWidth="1"/>
    <col min="1540" max="1540" width="9.28515625" style="151" customWidth="1"/>
    <col min="1541" max="1542" width="13.5703125" style="151" customWidth="1"/>
    <col min="1543" max="1543" width="1" style="151" customWidth="1"/>
    <col min="1544" max="1544" width="7.140625" style="151" customWidth="1"/>
    <col min="1545" max="1792" width="9.140625" style="151"/>
    <col min="1793" max="1793" width="9.7109375" style="151" customWidth="1"/>
    <col min="1794" max="1794" width="43.42578125" style="151" customWidth="1"/>
    <col min="1795" max="1795" width="7.28515625" style="151" customWidth="1"/>
    <col min="1796" max="1796" width="9.28515625" style="151" customWidth="1"/>
    <col min="1797" max="1798" width="13.5703125" style="151" customWidth="1"/>
    <col min="1799" max="1799" width="1" style="151" customWidth="1"/>
    <col min="1800" max="1800" width="7.140625" style="151" customWidth="1"/>
    <col min="1801" max="2048" width="9.140625" style="151"/>
    <col min="2049" max="2049" width="9.7109375" style="151" customWidth="1"/>
    <col min="2050" max="2050" width="43.42578125" style="151" customWidth="1"/>
    <col min="2051" max="2051" width="7.28515625" style="151" customWidth="1"/>
    <col min="2052" max="2052" width="9.28515625" style="151" customWidth="1"/>
    <col min="2053" max="2054" width="13.5703125" style="151" customWidth="1"/>
    <col min="2055" max="2055" width="1" style="151" customWidth="1"/>
    <col min="2056" max="2056" width="7.140625" style="151" customWidth="1"/>
    <col min="2057" max="2304" width="9.140625" style="151"/>
    <col min="2305" max="2305" width="9.7109375" style="151" customWidth="1"/>
    <col min="2306" max="2306" width="43.42578125" style="151" customWidth="1"/>
    <col min="2307" max="2307" width="7.28515625" style="151" customWidth="1"/>
    <col min="2308" max="2308" width="9.28515625" style="151" customWidth="1"/>
    <col min="2309" max="2310" width="13.5703125" style="151" customWidth="1"/>
    <col min="2311" max="2311" width="1" style="151" customWidth="1"/>
    <col min="2312" max="2312" width="7.140625" style="151" customWidth="1"/>
    <col min="2313" max="2560" width="9.140625" style="151"/>
    <col min="2561" max="2561" width="9.7109375" style="151" customWidth="1"/>
    <col min="2562" max="2562" width="43.42578125" style="151" customWidth="1"/>
    <col min="2563" max="2563" width="7.28515625" style="151" customWidth="1"/>
    <col min="2564" max="2564" width="9.28515625" style="151" customWidth="1"/>
    <col min="2565" max="2566" width="13.5703125" style="151" customWidth="1"/>
    <col min="2567" max="2567" width="1" style="151" customWidth="1"/>
    <col min="2568" max="2568" width="7.140625" style="151" customWidth="1"/>
    <col min="2569" max="2816" width="9.140625" style="151"/>
    <col min="2817" max="2817" width="9.7109375" style="151" customWidth="1"/>
    <col min="2818" max="2818" width="43.42578125" style="151" customWidth="1"/>
    <col min="2819" max="2819" width="7.28515625" style="151" customWidth="1"/>
    <col min="2820" max="2820" width="9.28515625" style="151" customWidth="1"/>
    <col min="2821" max="2822" width="13.5703125" style="151" customWidth="1"/>
    <col min="2823" max="2823" width="1" style="151" customWidth="1"/>
    <col min="2824" max="2824" width="7.140625" style="151" customWidth="1"/>
    <col min="2825" max="3072" width="9.140625" style="151"/>
    <col min="3073" max="3073" width="9.7109375" style="151" customWidth="1"/>
    <col min="3074" max="3074" width="43.42578125" style="151" customWidth="1"/>
    <col min="3075" max="3075" width="7.28515625" style="151" customWidth="1"/>
    <col min="3076" max="3076" width="9.28515625" style="151" customWidth="1"/>
    <col min="3077" max="3078" width="13.5703125" style="151" customWidth="1"/>
    <col min="3079" max="3079" width="1" style="151" customWidth="1"/>
    <col min="3080" max="3080" width="7.140625" style="151" customWidth="1"/>
    <col min="3081" max="3328" width="9.140625" style="151"/>
    <col min="3329" max="3329" width="9.7109375" style="151" customWidth="1"/>
    <col min="3330" max="3330" width="43.42578125" style="151" customWidth="1"/>
    <col min="3331" max="3331" width="7.28515625" style="151" customWidth="1"/>
    <col min="3332" max="3332" width="9.28515625" style="151" customWidth="1"/>
    <col min="3333" max="3334" width="13.5703125" style="151" customWidth="1"/>
    <col min="3335" max="3335" width="1" style="151" customWidth="1"/>
    <col min="3336" max="3336" width="7.140625" style="151" customWidth="1"/>
    <col min="3337" max="3584" width="9.140625" style="151"/>
    <col min="3585" max="3585" width="9.7109375" style="151" customWidth="1"/>
    <col min="3586" max="3586" width="43.42578125" style="151" customWidth="1"/>
    <col min="3587" max="3587" width="7.28515625" style="151" customWidth="1"/>
    <col min="3588" max="3588" width="9.28515625" style="151" customWidth="1"/>
    <col min="3589" max="3590" width="13.5703125" style="151" customWidth="1"/>
    <col min="3591" max="3591" width="1" style="151" customWidth="1"/>
    <col min="3592" max="3592" width="7.140625" style="151" customWidth="1"/>
    <col min="3593" max="3840" width="9.140625" style="151"/>
    <col min="3841" max="3841" width="9.7109375" style="151" customWidth="1"/>
    <col min="3842" max="3842" width="43.42578125" style="151" customWidth="1"/>
    <col min="3843" max="3843" width="7.28515625" style="151" customWidth="1"/>
    <col min="3844" max="3844" width="9.28515625" style="151" customWidth="1"/>
    <col min="3845" max="3846" width="13.5703125" style="151" customWidth="1"/>
    <col min="3847" max="3847" width="1" style="151" customWidth="1"/>
    <col min="3848" max="3848" width="7.140625" style="151" customWidth="1"/>
    <col min="3849" max="4096" width="9.140625" style="151"/>
    <col min="4097" max="4097" width="9.7109375" style="151" customWidth="1"/>
    <col min="4098" max="4098" width="43.42578125" style="151" customWidth="1"/>
    <col min="4099" max="4099" width="7.28515625" style="151" customWidth="1"/>
    <col min="4100" max="4100" width="9.28515625" style="151" customWidth="1"/>
    <col min="4101" max="4102" width="13.5703125" style="151" customWidth="1"/>
    <col min="4103" max="4103" width="1" style="151" customWidth="1"/>
    <col min="4104" max="4104" width="7.140625" style="151" customWidth="1"/>
    <col min="4105" max="4352" width="9.140625" style="151"/>
    <col min="4353" max="4353" width="9.7109375" style="151" customWidth="1"/>
    <col min="4354" max="4354" width="43.42578125" style="151" customWidth="1"/>
    <col min="4355" max="4355" width="7.28515625" style="151" customWidth="1"/>
    <col min="4356" max="4356" width="9.28515625" style="151" customWidth="1"/>
    <col min="4357" max="4358" width="13.5703125" style="151" customWidth="1"/>
    <col min="4359" max="4359" width="1" style="151" customWidth="1"/>
    <col min="4360" max="4360" width="7.140625" style="151" customWidth="1"/>
    <col min="4361" max="4608" width="9.140625" style="151"/>
    <col min="4609" max="4609" width="9.7109375" style="151" customWidth="1"/>
    <col min="4610" max="4610" width="43.42578125" style="151" customWidth="1"/>
    <col min="4611" max="4611" width="7.28515625" style="151" customWidth="1"/>
    <col min="4612" max="4612" width="9.28515625" style="151" customWidth="1"/>
    <col min="4613" max="4614" width="13.5703125" style="151" customWidth="1"/>
    <col min="4615" max="4615" width="1" style="151" customWidth="1"/>
    <col min="4616" max="4616" width="7.140625" style="151" customWidth="1"/>
    <col min="4617" max="4864" width="9.140625" style="151"/>
    <col min="4865" max="4865" width="9.7109375" style="151" customWidth="1"/>
    <col min="4866" max="4866" width="43.42578125" style="151" customWidth="1"/>
    <col min="4867" max="4867" width="7.28515625" style="151" customWidth="1"/>
    <col min="4868" max="4868" width="9.28515625" style="151" customWidth="1"/>
    <col min="4869" max="4870" width="13.5703125" style="151" customWidth="1"/>
    <col min="4871" max="4871" width="1" style="151" customWidth="1"/>
    <col min="4872" max="4872" width="7.140625" style="151" customWidth="1"/>
    <col min="4873" max="5120" width="9.140625" style="151"/>
    <col min="5121" max="5121" width="9.7109375" style="151" customWidth="1"/>
    <col min="5122" max="5122" width="43.42578125" style="151" customWidth="1"/>
    <col min="5123" max="5123" width="7.28515625" style="151" customWidth="1"/>
    <col min="5124" max="5124" width="9.28515625" style="151" customWidth="1"/>
    <col min="5125" max="5126" width="13.5703125" style="151" customWidth="1"/>
    <col min="5127" max="5127" width="1" style="151" customWidth="1"/>
    <col min="5128" max="5128" width="7.140625" style="151" customWidth="1"/>
    <col min="5129" max="5376" width="9.140625" style="151"/>
    <col min="5377" max="5377" width="9.7109375" style="151" customWidth="1"/>
    <col min="5378" max="5378" width="43.42578125" style="151" customWidth="1"/>
    <col min="5379" max="5379" width="7.28515625" style="151" customWidth="1"/>
    <col min="5380" max="5380" width="9.28515625" style="151" customWidth="1"/>
    <col min="5381" max="5382" width="13.5703125" style="151" customWidth="1"/>
    <col min="5383" max="5383" width="1" style="151" customWidth="1"/>
    <col min="5384" max="5384" width="7.140625" style="151" customWidth="1"/>
    <col min="5385" max="5632" width="9.140625" style="151"/>
    <col min="5633" max="5633" width="9.7109375" style="151" customWidth="1"/>
    <col min="5634" max="5634" width="43.42578125" style="151" customWidth="1"/>
    <col min="5635" max="5635" width="7.28515625" style="151" customWidth="1"/>
    <col min="5636" max="5636" width="9.28515625" style="151" customWidth="1"/>
    <col min="5637" max="5638" width="13.5703125" style="151" customWidth="1"/>
    <col min="5639" max="5639" width="1" style="151" customWidth="1"/>
    <col min="5640" max="5640" width="7.140625" style="151" customWidth="1"/>
    <col min="5641" max="5888" width="9.140625" style="151"/>
    <col min="5889" max="5889" width="9.7109375" style="151" customWidth="1"/>
    <col min="5890" max="5890" width="43.42578125" style="151" customWidth="1"/>
    <col min="5891" max="5891" width="7.28515625" style="151" customWidth="1"/>
    <col min="5892" max="5892" width="9.28515625" style="151" customWidth="1"/>
    <col min="5893" max="5894" width="13.5703125" style="151" customWidth="1"/>
    <col min="5895" max="5895" width="1" style="151" customWidth="1"/>
    <col min="5896" max="5896" width="7.140625" style="151" customWidth="1"/>
    <col min="5897" max="6144" width="9.140625" style="151"/>
    <col min="6145" max="6145" width="9.7109375" style="151" customWidth="1"/>
    <col min="6146" max="6146" width="43.42578125" style="151" customWidth="1"/>
    <col min="6147" max="6147" width="7.28515625" style="151" customWidth="1"/>
    <col min="6148" max="6148" width="9.28515625" style="151" customWidth="1"/>
    <col min="6149" max="6150" width="13.5703125" style="151" customWidth="1"/>
    <col min="6151" max="6151" width="1" style="151" customWidth="1"/>
    <col min="6152" max="6152" width="7.140625" style="151" customWidth="1"/>
    <col min="6153" max="6400" width="9.140625" style="151"/>
    <col min="6401" max="6401" width="9.7109375" style="151" customWidth="1"/>
    <col min="6402" max="6402" width="43.42578125" style="151" customWidth="1"/>
    <col min="6403" max="6403" width="7.28515625" style="151" customWidth="1"/>
    <col min="6404" max="6404" width="9.28515625" style="151" customWidth="1"/>
    <col min="6405" max="6406" width="13.5703125" style="151" customWidth="1"/>
    <col min="6407" max="6407" width="1" style="151" customWidth="1"/>
    <col min="6408" max="6408" width="7.140625" style="151" customWidth="1"/>
    <col min="6409" max="6656" width="9.140625" style="151"/>
    <col min="6657" max="6657" width="9.7109375" style="151" customWidth="1"/>
    <col min="6658" max="6658" width="43.42578125" style="151" customWidth="1"/>
    <col min="6659" max="6659" width="7.28515625" style="151" customWidth="1"/>
    <col min="6660" max="6660" width="9.28515625" style="151" customWidth="1"/>
    <col min="6661" max="6662" width="13.5703125" style="151" customWidth="1"/>
    <col min="6663" max="6663" width="1" style="151" customWidth="1"/>
    <col min="6664" max="6664" width="7.140625" style="151" customWidth="1"/>
    <col min="6665" max="6912" width="9.140625" style="151"/>
    <col min="6913" max="6913" width="9.7109375" style="151" customWidth="1"/>
    <col min="6914" max="6914" width="43.42578125" style="151" customWidth="1"/>
    <col min="6915" max="6915" width="7.28515625" style="151" customWidth="1"/>
    <col min="6916" max="6916" width="9.28515625" style="151" customWidth="1"/>
    <col min="6917" max="6918" width="13.5703125" style="151" customWidth="1"/>
    <col min="6919" max="6919" width="1" style="151" customWidth="1"/>
    <col min="6920" max="6920" width="7.140625" style="151" customWidth="1"/>
    <col min="6921" max="7168" width="9.140625" style="151"/>
    <col min="7169" max="7169" width="9.7109375" style="151" customWidth="1"/>
    <col min="7170" max="7170" width="43.42578125" style="151" customWidth="1"/>
    <col min="7171" max="7171" width="7.28515625" style="151" customWidth="1"/>
    <col min="7172" max="7172" width="9.28515625" style="151" customWidth="1"/>
    <col min="7173" max="7174" width="13.5703125" style="151" customWidth="1"/>
    <col min="7175" max="7175" width="1" style="151" customWidth="1"/>
    <col min="7176" max="7176" width="7.140625" style="151" customWidth="1"/>
    <col min="7177" max="7424" width="9.140625" style="151"/>
    <col min="7425" max="7425" width="9.7109375" style="151" customWidth="1"/>
    <col min="7426" max="7426" width="43.42578125" style="151" customWidth="1"/>
    <col min="7427" max="7427" width="7.28515625" style="151" customWidth="1"/>
    <col min="7428" max="7428" width="9.28515625" style="151" customWidth="1"/>
    <col min="7429" max="7430" width="13.5703125" style="151" customWidth="1"/>
    <col min="7431" max="7431" width="1" style="151" customWidth="1"/>
    <col min="7432" max="7432" width="7.140625" style="151" customWidth="1"/>
    <col min="7433" max="7680" width="9.140625" style="151"/>
    <col min="7681" max="7681" width="9.7109375" style="151" customWidth="1"/>
    <col min="7682" max="7682" width="43.42578125" style="151" customWidth="1"/>
    <col min="7683" max="7683" width="7.28515625" style="151" customWidth="1"/>
    <col min="7684" max="7684" width="9.28515625" style="151" customWidth="1"/>
    <col min="7685" max="7686" width="13.5703125" style="151" customWidth="1"/>
    <col min="7687" max="7687" width="1" style="151" customWidth="1"/>
    <col min="7688" max="7688" width="7.140625" style="151" customWidth="1"/>
    <col min="7689" max="7936" width="9.140625" style="151"/>
    <col min="7937" max="7937" width="9.7109375" style="151" customWidth="1"/>
    <col min="7938" max="7938" width="43.42578125" style="151" customWidth="1"/>
    <col min="7939" max="7939" width="7.28515625" style="151" customWidth="1"/>
    <col min="7940" max="7940" width="9.28515625" style="151" customWidth="1"/>
    <col min="7941" max="7942" width="13.5703125" style="151" customWidth="1"/>
    <col min="7943" max="7943" width="1" style="151" customWidth="1"/>
    <col min="7944" max="7944" width="7.140625" style="151" customWidth="1"/>
    <col min="7945" max="8192" width="9.140625" style="151"/>
    <col min="8193" max="8193" width="9.7109375" style="151" customWidth="1"/>
    <col min="8194" max="8194" width="43.42578125" style="151" customWidth="1"/>
    <col min="8195" max="8195" width="7.28515625" style="151" customWidth="1"/>
    <col min="8196" max="8196" width="9.28515625" style="151" customWidth="1"/>
    <col min="8197" max="8198" width="13.5703125" style="151" customWidth="1"/>
    <col min="8199" max="8199" width="1" style="151" customWidth="1"/>
    <col min="8200" max="8200" width="7.140625" style="151" customWidth="1"/>
    <col min="8201" max="8448" width="9.140625" style="151"/>
    <col min="8449" max="8449" width="9.7109375" style="151" customWidth="1"/>
    <col min="8450" max="8450" width="43.42578125" style="151" customWidth="1"/>
    <col min="8451" max="8451" width="7.28515625" style="151" customWidth="1"/>
    <col min="8452" max="8452" width="9.28515625" style="151" customWidth="1"/>
    <col min="8453" max="8454" width="13.5703125" style="151" customWidth="1"/>
    <col min="8455" max="8455" width="1" style="151" customWidth="1"/>
    <col min="8456" max="8456" width="7.140625" style="151" customWidth="1"/>
    <col min="8457" max="8704" width="9.140625" style="151"/>
    <col min="8705" max="8705" width="9.7109375" style="151" customWidth="1"/>
    <col min="8706" max="8706" width="43.42578125" style="151" customWidth="1"/>
    <col min="8707" max="8707" width="7.28515625" style="151" customWidth="1"/>
    <col min="8708" max="8708" width="9.28515625" style="151" customWidth="1"/>
    <col min="8709" max="8710" width="13.5703125" style="151" customWidth="1"/>
    <col min="8711" max="8711" width="1" style="151" customWidth="1"/>
    <col min="8712" max="8712" width="7.140625" style="151" customWidth="1"/>
    <col min="8713" max="8960" width="9.140625" style="151"/>
    <col min="8961" max="8961" width="9.7109375" style="151" customWidth="1"/>
    <col min="8962" max="8962" width="43.42578125" style="151" customWidth="1"/>
    <col min="8963" max="8963" width="7.28515625" style="151" customWidth="1"/>
    <col min="8964" max="8964" width="9.28515625" style="151" customWidth="1"/>
    <col min="8965" max="8966" width="13.5703125" style="151" customWidth="1"/>
    <col min="8967" max="8967" width="1" style="151" customWidth="1"/>
    <col min="8968" max="8968" width="7.140625" style="151" customWidth="1"/>
    <col min="8969" max="9216" width="9.140625" style="151"/>
    <col min="9217" max="9217" width="9.7109375" style="151" customWidth="1"/>
    <col min="9218" max="9218" width="43.42578125" style="151" customWidth="1"/>
    <col min="9219" max="9219" width="7.28515625" style="151" customWidth="1"/>
    <col min="9220" max="9220" width="9.28515625" style="151" customWidth="1"/>
    <col min="9221" max="9222" width="13.5703125" style="151" customWidth="1"/>
    <col min="9223" max="9223" width="1" style="151" customWidth="1"/>
    <col min="9224" max="9224" width="7.140625" style="151" customWidth="1"/>
    <col min="9225" max="9472" width="9.140625" style="151"/>
    <col min="9473" max="9473" width="9.7109375" style="151" customWidth="1"/>
    <col min="9474" max="9474" width="43.42578125" style="151" customWidth="1"/>
    <col min="9475" max="9475" width="7.28515625" style="151" customWidth="1"/>
    <col min="9476" max="9476" width="9.28515625" style="151" customWidth="1"/>
    <col min="9477" max="9478" width="13.5703125" style="151" customWidth="1"/>
    <col min="9479" max="9479" width="1" style="151" customWidth="1"/>
    <col min="9480" max="9480" width="7.140625" style="151" customWidth="1"/>
    <col min="9481" max="9728" width="9.140625" style="151"/>
    <col min="9729" max="9729" width="9.7109375" style="151" customWidth="1"/>
    <col min="9730" max="9730" width="43.42578125" style="151" customWidth="1"/>
    <col min="9731" max="9731" width="7.28515625" style="151" customWidth="1"/>
    <col min="9732" max="9732" width="9.28515625" style="151" customWidth="1"/>
    <col min="9733" max="9734" width="13.5703125" style="151" customWidth="1"/>
    <col min="9735" max="9735" width="1" style="151" customWidth="1"/>
    <col min="9736" max="9736" width="7.140625" style="151" customWidth="1"/>
    <col min="9737" max="9984" width="9.140625" style="151"/>
    <col min="9985" max="9985" width="9.7109375" style="151" customWidth="1"/>
    <col min="9986" max="9986" width="43.42578125" style="151" customWidth="1"/>
    <col min="9987" max="9987" width="7.28515625" style="151" customWidth="1"/>
    <col min="9988" max="9988" width="9.28515625" style="151" customWidth="1"/>
    <col min="9989" max="9990" width="13.5703125" style="151" customWidth="1"/>
    <col min="9991" max="9991" width="1" style="151" customWidth="1"/>
    <col min="9992" max="9992" width="7.140625" style="151" customWidth="1"/>
    <col min="9993" max="10240" width="9.140625" style="151"/>
    <col min="10241" max="10241" width="9.7109375" style="151" customWidth="1"/>
    <col min="10242" max="10242" width="43.42578125" style="151" customWidth="1"/>
    <col min="10243" max="10243" width="7.28515625" style="151" customWidth="1"/>
    <col min="10244" max="10244" width="9.28515625" style="151" customWidth="1"/>
    <col min="10245" max="10246" width="13.5703125" style="151" customWidth="1"/>
    <col min="10247" max="10247" width="1" style="151" customWidth="1"/>
    <col min="10248" max="10248" width="7.140625" style="151" customWidth="1"/>
    <col min="10249" max="10496" width="9.140625" style="151"/>
    <col min="10497" max="10497" width="9.7109375" style="151" customWidth="1"/>
    <col min="10498" max="10498" width="43.42578125" style="151" customWidth="1"/>
    <col min="10499" max="10499" width="7.28515625" style="151" customWidth="1"/>
    <col min="10500" max="10500" width="9.28515625" style="151" customWidth="1"/>
    <col min="10501" max="10502" width="13.5703125" style="151" customWidth="1"/>
    <col min="10503" max="10503" width="1" style="151" customWidth="1"/>
    <col min="10504" max="10504" width="7.140625" style="151" customWidth="1"/>
    <col min="10505" max="10752" width="9.140625" style="151"/>
    <col min="10753" max="10753" width="9.7109375" style="151" customWidth="1"/>
    <col min="10754" max="10754" width="43.42578125" style="151" customWidth="1"/>
    <col min="10755" max="10755" width="7.28515625" style="151" customWidth="1"/>
    <col min="10756" max="10756" width="9.28515625" style="151" customWidth="1"/>
    <col min="10757" max="10758" width="13.5703125" style="151" customWidth="1"/>
    <col min="10759" max="10759" width="1" style="151" customWidth="1"/>
    <col min="10760" max="10760" width="7.140625" style="151" customWidth="1"/>
    <col min="10761" max="11008" width="9.140625" style="151"/>
    <col min="11009" max="11009" width="9.7109375" style="151" customWidth="1"/>
    <col min="11010" max="11010" width="43.42578125" style="151" customWidth="1"/>
    <col min="11011" max="11011" width="7.28515625" style="151" customWidth="1"/>
    <col min="11012" max="11012" width="9.28515625" style="151" customWidth="1"/>
    <col min="11013" max="11014" width="13.5703125" style="151" customWidth="1"/>
    <col min="11015" max="11015" width="1" style="151" customWidth="1"/>
    <col min="11016" max="11016" width="7.140625" style="151" customWidth="1"/>
    <col min="11017" max="11264" width="9.140625" style="151"/>
    <col min="11265" max="11265" width="9.7109375" style="151" customWidth="1"/>
    <col min="11266" max="11266" width="43.42578125" style="151" customWidth="1"/>
    <col min="11267" max="11267" width="7.28515625" style="151" customWidth="1"/>
    <col min="11268" max="11268" width="9.28515625" style="151" customWidth="1"/>
    <col min="11269" max="11270" width="13.5703125" style="151" customWidth="1"/>
    <col min="11271" max="11271" width="1" style="151" customWidth="1"/>
    <col min="11272" max="11272" width="7.140625" style="151" customWidth="1"/>
    <col min="11273" max="11520" width="9.140625" style="151"/>
    <col min="11521" max="11521" width="9.7109375" style="151" customWidth="1"/>
    <col min="11522" max="11522" width="43.42578125" style="151" customWidth="1"/>
    <col min="11523" max="11523" width="7.28515625" style="151" customWidth="1"/>
    <col min="11524" max="11524" width="9.28515625" style="151" customWidth="1"/>
    <col min="11525" max="11526" width="13.5703125" style="151" customWidth="1"/>
    <col min="11527" max="11527" width="1" style="151" customWidth="1"/>
    <col min="11528" max="11528" width="7.140625" style="151" customWidth="1"/>
    <col min="11529" max="11776" width="9.140625" style="151"/>
    <col min="11777" max="11777" width="9.7109375" style="151" customWidth="1"/>
    <col min="11778" max="11778" width="43.42578125" style="151" customWidth="1"/>
    <col min="11779" max="11779" width="7.28515625" style="151" customWidth="1"/>
    <col min="11780" max="11780" width="9.28515625" style="151" customWidth="1"/>
    <col min="11781" max="11782" width="13.5703125" style="151" customWidth="1"/>
    <col min="11783" max="11783" width="1" style="151" customWidth="1"/>
    <col min="11784" max="11784" width="7.140625" style="151" customWidth="1"/>
    <col min="11785" max="12032" width="9.140625" style="151"/>
    <col min="12033" max="12033" width="9.7109375" style="151" customWidth="1"/>
    <col min="12034" max="12034" width="43.42578125" style="151" customWidth="1"/>
    <col min="12035" max="12035" width="7.28515625" style="151" customWidth="1"/>
    <col min="12036" max="12036" width="9.28515625" style="151" customWidth="1"/>
    <col min="12037" max="12038" width="13.5703125" style="151" customWidth="1"/>
    <col min="12039" max="12039" width="1" style="151" customWidth="1"/>
    <col min="12040" max="12040" width="7.140625" style="151" customWidth="1"/>
    <col min="12041" max="12288" width="9.140625" style="151"/>
    <col min="12289" max="12289" width="9.7109375" style="151" customWidth="1"/>
    <col min="12290" max="12290" width="43.42578125" style="151" customWidth="1"/>
    <col min="12291" max="12291" width="7.28515625" style="151" customWidth="1"/>
    <col min="12292" max="12292" width="9.28515625" style="151" customWidth="1"/>
    <col min="12293" max="12294" width="13.5703125" style="151" customWidth="1"/>
    <col min="12295" max="12295" width="1" style="151" customWidth="1"/>
    <col min="12296" max="12296" width="7.140625" style="151" customWidth="1"/>
    <col min="12297" max="12544" width="9.140625" style="151"/>
    <col min="12545" max="12545" width="9.7109375" style="151" customWidth="1"/>
    <col min="12546" max="12546" width="43.42578125" style="151" customWidth="1"/>
    <col min="12547" max="12547" width="7.28515625" style="151" customWidth="1"/>
    <col min="12548" max="12548" width="9.28515625" style="151" customWidth="1"/>
    <col min="12549" max="12550" width="13.5703125" style="151" customWidth="1"/>
    <col min="12551" max="12551" width="1" style="151" customWidth="1"/>
    <col min="12552" max="12552" width="7.140625" style="151" customWidth="1"/>
    <col min="12553" max="12800" width="9.140625" style="151"/>
    <col min="12801" max="12801" width="9.7109375" style="151" customWidth="1"/>
    <col min="12802" max="12802" width="43.42578125" style="151" customWidth="1"/>
    <col min="12803" max="12803" width="7.28515625" style="151" customWidth="1"/>
    <col min="12804" max="12804" width="9.28515625" style="151" customWidth="1"/>
    <col min="12805" max="12806" width="13.5703125" style="151" customWidth="1"/>
    <col min="12807" max="12807" width="1" style="151" customWidth="1"/>
    <col min="12808" max="12808" width="7.140625" style="151" customWidth="1"/>
    <col min="12809" max="13056" width="9.140625" style="151"/>
    <col min="13057" max="13057" width="9.7109375" style="151" customWidth="1"/>
    <col min="13058" max="13058" width="43.42578125" style="151" customWidth="1"/>
    <col min="13059" max="13059" width="7.28515625" style="151" customWidth="1"/>
    <col min="13060" max="13060" width="9.28515625" style="151" customWidth="1"/>
    <col min="13061" max="13062" width="13.5703125" style="151" customWidth="1"/>
    <col min="13063" max="13063" width="1" style="151" customWidth="1"/>
    <col min="13064" max="13064" width="7.140625" style="151" customWidth="1"/>
    <col min="13065" max="13312" width="9.140625" style="151"/>
    <col min="13313" max="13313" width="9.7109375" style="151" customWidth="1"/>
    <col min="13314" max="13314" width="43.42578125" style="151" customWidth="1"/>
    <col min="13315" max="13315" width="7.28515625" style="151" customWidth="1"/>
    <col min="13316" max="13316" width="9.28515625" style="151" customWidth="1"/>
    <col min="13317" max="13318" width="13.5703125" style="151" customWidth="1"/>
    <col min="13319" max="13319" width="1" style="151" customWidth="1"/>
    <col min="13320" max="13320" width="7.140625" style="151" customWidth="1"/>
    <col min="13321" max="13568" width="9.140625" style="151"/>
    <col min="13569" max="13569" width="9.7109375" style="151" customWidth="1"/>
    <col min="13570" max="13570" width="43.42578125" style="151" customWidth="1"/>
    <col min="13571" max="13571" width="7.28515625" style="151" customWidth="1"/>
    <col min="13572" max="13572" width="9.28515625" style="151" customWidth="1"/>
    <col min="13573" max="13574" width="13.5703125" style="151" customWidth="1"/>
    <col min="13575" max="13575" width="1" style="151" customWidth="1"/>
    <col min="13576" max="13576" width="7.140625" style="151" customWidth="1"/>
    <col min="13577" max="13824" width="9.140625" style="151"/>
    <col min="13825" max="13825" width="9.7109375" style="151" customWidth="1"/>
    <col min="13826" max="13826" width="43.42578125" style="151" customWidth="1"/>
    <col min="13827" max="13827" width="7.28515625" style="151" customWidth="1"/>
    <col min="13828" max="13828" width="9.28515625" style="151" customWidth="1"/>
    <col min="13829" max="13830" width="13.5703125" style="151" customWidth="1"/>
    <col min="13831" max="13831" width="1" style="151" customWidth="1"/>
    <col min="13832" max="13832" width="7.140625" style="151" customWidth="1"/>
    <col min="13833" max="14080" width="9.140625" style="151"/>
    <col min="14081" max="14081" width="9.7109375" style="151" customWidth="1"/>
    <col min="14082" max="14082" width="43.42578125" style="151" customWidth="1"/>
    <col min="14083" max="14083" width="7.28515625" style="151" customWidth="1"/>
    <col min="14084" max="14084" width="9.28515625" style="151" customWidth="1"/>
    <col min="14085" max="14086" width="13.5703125" style="151" customWidth="1"/>
    <col min="14087" max="14087" width="1" style="151" customWidth="1"/>
    <col min="14088" max="14088" width="7.140625" style="151" customWidth="1"/>
    <col min="14089" max="14336" width="9.140625" style="151"/>
    <col min="14337" max="14337" width="9.7109375" style="151" customWidth="1"/>
    <col min="14338" max="14338" width="43.42578125" style="151" customWidth="1"/>
    <col min="14339" max="14339" width="7.28515625" style="151" customWidth="1"/>
    <col min="14340" max="14340" width="9.28515625" style="151" customWidth="1"/>
    <col min="14341" max="14342" width="13.5703125" style="151" customWidth="1"/>
    <col min="14343" max="14343" width="1" style="151" customWidth="1"/>
    <col min="14344" max="14344" width="7.140625" style="151" customWidth="1"/>
    <col min="14345" max="14592" width="9.140625" style="151"/>
    <col min="14593" max="14593" width="9.7109375" style="151" customWidth="1"/>
    <col min="14594" max="14594" width="43.42578125" style="151" customWidth="1"/>
    <col min="14595" max="14595" width="7.28515625" style="151" customWidth="1"/>
    <col min="14596" max="14596" width="9.28515625" style="151" customWidth="1"/>
    <col min="14597" max="14598" width="13.5703125" style="151" customWidth="1"/>
    <col min="14599" max="14599" width="1" style="151" customWidth="1"/>
    <col min="14600" max="14600" width="7.140625" style="151" customWidth="1"/>
    <col min="14601" max="14848" width="9.140625" style="151"/>
    <col min="14849" max="14849" width="9.7109375" style="151" customWidth="1"/>
    <col min="14850" max="14850" width="43.42578125" style="151" customWidth="1"/>
    <col min="14851" max="14851" width="7.28515625" style="151" customWidth="1"/>
    <col min="14852" max="14852" width="9.28515625" style="151" customWidth="1"/>
    <col min="14853" max="14854" width="13.5703125" style="151" customWidth="1"/>
    <col min="14855" max="14855" width="1" style="151" customWidth="1"/>
    <col min="14856" max="14856" width="7.140625" style="151" customWidth="1"/>
    <col min="14857" max="15104" width="9.140625" style="151"/>
    <col min="15105" max="15105" width="9.7109375" style="151" customWidth="1"/>
    <col min="15106" max="15106" width="43.42578125" style="151" customWidth="1"/>
    <col min="15107" max="15107" width="7.28515625" style="151" customWidth="1"/>
    <col min="15108" max="15108" width="9.28515625" style="151" customWidth="1"/>
    <col min="15109" max="15110" width="13.5703125" style="151" customWidth="1"/>
    <col min="15111" max="15111" width="1" style="151" customWidth="1"/>
    <col min="15112" max="15112" width="7.140625" style="151" customWidth="1"/>
    <col min="15113" max="15360" width="9.140625" style="151"/>
    <col min="15361" max="15361" width="9.7109375" style="151" customWidth="1"/>
    <col min="15362" max="15362" width="43.42578125" style="151" customWidth="1"/>
    <col min="15363" max="15363" width="7.28515625" style="151" customWidth="1"/>
    <col min="15364" max="15364" width="9.28515625" style="151" customWidth="1"/>
    <col min="15365" max="15366" width="13.5703125" style="151" customWidth="1"/>
    <col min="15367" max="15367" width="1" style="151" customWidth="1"/>
    <col min="15368" max="15368" width="7.140625" style="151" customWidth="1"/>
    <col min="15369" max="15616" width="9.140625" style="151"/>
    <col min="15617" max="15617" width="9.7109375" style="151" customWidth="1"/>
    <col min="15618" max="15618" width="43.42578125" style="151" customWidth="1"/>
    <col min="15619" max="15619" width="7.28515625" style="151" customWidth="1"/>
    <col min="15620" max="15620" width="9.28515625" style="151" customWidth="1"/>
    <col min="15621" max="15622" width="13.5703125" style="151" customWidth="1"/>
    <col min="15623" max="15623" width="1" style="151" customWidth="1"/>
    <col min="15624" max="15624" width="7.140625" style="151" customWidth="1"/>
    <col min="15625" max="15872" width="9.140625" style="151"/>
    <col min="15873" max="15873" width="9.7109375" style="151" customWidth="1"/>
    <col min="15874" max="15874" width="43.42578125" style="151" customWidth="1"/>
    <col min="15875" max="15875" width="7.28515625" style="151" customWidth="1"/>
    <col min="15876" max="15876" width="9.28515625" style="151" customWidth="1"/>
    <col min="15877" max="15878" width="13.5703125" style="151" customWidth="1"/>
    <col min="15879" max="15879" width="1" style="151" customWidth="1"/>
    <col min="15880" max="15880" width="7.140625" style="151" customWidth="1"/>
    <col min="15881" max="16128" width="9.140625" style="151"/>
    <col min="16129" max="16129" width="9.7109375" style="151" customWidth="1"/>
    <col min="16130" max="16130" width="43.42578125" style="151" customWidth="1"/>
    <col min="16131" max="16131" width="7.28515625" style="151" customWidth="1"/>
    <col min="16132" max="16132" width="9.28515625" style="151" customWidth="1"/>
    <col min="16133" max="16134" width="13.5703125" style="151" customWidth="1"/>
    <col min="16135" max="16135" width="1" style="151" customWidth="1"/>
    <col min="16136" max="16136" width="7.140625" style="151" customWidth="1"/>
    <col min="16137" max="16384" width="9.140625" style="151"/>
  </cols>
  <sheetData>
    <row r="1" spans="1:17" s="307" customFormat="1" ht="31.5" customHeight="1">
      <c r="A1" s="300" t="s">
        <v>1713</v>
      </c>
      <c r="B1" s="301" t="s">
        <v>1714</v>
      </c>
      <c r="C1" s="302" t="s">
        <v>1715</v>
      </c>
      <c r="D1" s="932" t="s">
        <v>1598</v>
      </c>
      <c r="E1" s="1262" t="s">
        <v>2961</v>
      </c>
      <c r="F1" s="1271" t="s">
        <v>2960</v>
      </c>
      <c r="G1" s="304"/>
      <c r="H1" s="305"/>
      <c r="I1" s="305"/>
      <c r="J1" s="306"/>
      <c r="K1" s="305"/>
      <c r="L1" s="305"/>
      <c r="M1" s="305"/>
      <c r="N1" s="305"/>
      <c r="O1" s="305"/>
      <c r="P1" s="305"/>
      <c r="Q1" s="305"/>
    </row>
    <row r="2" spans="1:17">
      <c r="A2" s="296"/>
      <c r="C2" s="1094"/>
      <c r="D2" s="933"/>
      <c r="E2" s="288"/>
      <c r="F2" s="288"/>
      <c r="G2" s="197"/>
    </row>
    <row r="3" spans="1:17">
      <c r="A3" s="308">
        <v>1</v>
      </c>
      <c r="B3" s="309" t="s">
        <v>1716</v>
      </c>
      <c r="C3" s="1095"/>
      <c r="D3" s="934"/>
      <c r="E3" s="310"/>
      <c r="F3" s="310"/>
      <c r="G3" s="311"/>
    </row>
    <row r="4" spans="1:17">
      <c r="A4" s="313"/>
      <c r="B4" s="314"/>
      <c r="C4" s="1096"/>
      <c r="D4" s="935"/>
      <c r="E4" s="315"/>
      <c r="F4" s="315"/>
      <c r="G4" s="316"/>
    </row>
    <row r="5" spans="1:17">
      <c r="A5" s="317"/>
      <c r="B5" s="318" t="s">
        <v>1717</v>
      </c>
      <c r="C5" s="1097"/>
      <c r="D5" s="936"/>
      <c r="E5" s="313"/>
      <c r="F5" s="313"/>
      <c r="G5" s="319"/>
    </row>
    <row r="6" spans="1:17">
      <c r="A6" s="317"/>
      <c r="B6" s="320"/>
      <c r="C6" s="1097"/>
      <c r="D6" s="936"/>
      <c r="E6" s="313"/>
      <c r="F6" s="313"/>
      <c r="G6" s="319"/>
    </row>
    <row r="7" spans="1:17" s="325" customFormat="1" ht="51">
      <c r="A7" s="321"/>
      <c r="B7" s="314" t="s">
        <v>2786</v>
      </c>
      <c r="C7" s="1098"/>
      <c r="D7" s="937"/>
      <c r="E7" s="314"/>
      <c r="F7" s="314"/>
      <c r="G7" s="322"/>
      <c r="H7" s="323"/>
      <c r="I7" s="323"/>
      <c r="J7" s="324"/>
      <c r="K7" s="323"/>
      <c r="L7" s="323"/>
      <c r="M7" s="323"/>
      <c r="N7" s="323"/>
      <c r="O7" s="323"/>
      <c r="P7" s="323"/>
      <c r="Q7" s="323"/>
    </row>
    <row r="8" spans="1:17" s="329" customFormat="1">
      <c r="A8" s="321"/>
      <c r="B8" s="314"/>
      <c r="C8" s="1099"/>
      <c r="D8" s="938"/>
      <c r="E8" s="326"/>
      <c r="F8" s="326"/>
      <c r="G8" s="327"/>
      <c r="H8" s="200"/>
      <c r="I8" s="200"/>
      <c r="J8" s="328"/>
      <c r="K8" s="200"/>
      <c r="L8" s="200"/>
      <c r="M8" s="200"/>
      <c r="N8" s="200"/>
      <c r="O8" s="200"/>
      <c r="P8" s="200"/>
      <c r="Q8" s="200"/>
    </row>
    <row r="9" spans="1:17" s="325" customFormat="1" ht="26.25" customHeight="1">
      <c r="A9" s="321"/>
      <c r="B9" s="314" t="s">
        <v>1718</v>
      </c>
      <c r="C9" s="1098"/>
      <c r="D9" s="937"/>
      <c r="E9" s="314"/>
      <c r="F9" s="314"/>
      <c r="G9" s="322"/>
      <c r="H9" s="323"/>
      <c r="I9" s="323"/>
      <c r="J9" s="324"/>
      <c r="K9" s="323"/>
      <c r="L9" s="323"/>
      <c r="M9" s="323"/>
      <c r="N9" s="323"/>
      <c r="O9" s="323"/>
      <c r="P9" s="323"/>
      <c r="Q9" s="323"/>
    </row>
    <row r="10" spans="1:17" s="329" customFormat="1">
      <c r="A10" s="321"/>
      <c r="B10" s="314"/>
      <c r="C10" s="1099"/>
      <c r="D10" s="938"/>
      <c r="E10" s="326"/>
      <c r="F10" s="326"/>
      <c r="G10" s="327"/>
      <c r="H10" s="200"/>
      <c r="I10" s="200"/>
      <c r="J10" s="328"/>
      <c r="K10" s="200"/>
      <c r="L10" s="200"/>
      <c r="M10" s="200"/>
      <c r="N10" s="200"/>
      <c r="O10" s="200"/>
      <c r="P10" s="200"/>
      <c r="Q10" s="200"/>
    </row>
    <row r="11" spans="1:17" s="325" customFormat="1" ht="27" customHeight="1">
      <c r="A11" s="321"/>
      <c r="B11" s="314" t="s">
        <v>1719</v>
      </c>
      <c r="C11" s="1098"/>
      <c r="D11" s="937"/>
      <c r="E11" s="314"/>
      <c r="F11" s="314"/>
      <c r="G11" s="322"/>
      <c r="H11" s="323"/>
      <c r="I11" s="323"/>
      <c r="J11" s="324"/>
      <c r="K11" s="323"/>
      <c r="L11" s="323"/>
      <c r="M11" s="323"/>
      <c r="N11" s="323"/>
      <c r="O11" s="323"/>
      <c r="P11" s="323"/>
      <c r="Q11" s="323"/>
    </row>
    <row r="12" spans="1:17" s="329" customFormat="1">
      <c r="A12" s="321"/>
      <c r="B12" s="314"/>
      <c r="C12" s="1099"/>
      <c r="D12" s="938"/>
      <c r="E12" s="326"/>
      <c r="F12" s="326"/>
      <c r="G12" s="327"/>
      <c r="H12" s="200"/>
      <c r="I12" s="200"/>
      <c r="J12" s="328"/>
      <c r="K12" s="200"/>
      <c r="L12" s="200"/>
      <c r="M12" s="200"/>
      <c r="N12" s="200"/>
      <c r="O12" s="200"/>
      <c r="P12" s="200"/>
      <c r="Q12" s="200"/>
    </row>
    <row r="13" spans="1:17" s="325" customFormat="1" ht="63.75" customHeight="1">
      <c r="A13" s="321"/>
      <c r="B13" s="314" t="s">
        <v>1720</v>
      </c>
      <c r="C13" s="1098"/>
      <c r="D13" s="937"/>
      <c r="E13" s="314"/>
      <c r="F13" s="314"/>
      <c r="G13" s="322"/>
      <c r="H13" s="323"/>
      <c r="I13" s="323"/>
      <c r="J13" s="324"/>
      <c r="K13" s="323"/>
      <c r="L13" s="323"/>
      <c r="M13" s="323"/>
      <c r="N13" s="323"/>
      <c r="O13" s="323"/>
      <c r="P13" s="323"/>
      <c r="Q13" s="323"/>
    </row>
    <row r="14" spans="1:17" s="329" customFormat="1">
      <c r="A14" s="321"/>
      <c r="B14" s="314"/>
      <c r="C14" s="1099"/>
      <c r="D14" s="938"/>
      <c r="E14" s="326"/>
      <c r="F14" s="326"/>
      <c r="G14" s="327"/>
      <c r="H14" s="200"/>
      <c r="I14" s="200"/>
      <c r="J14" s="328"/>
      <c r="K14" s="200"/>
      <c r="L14" s="200"/>
      <c r="M14" s="200"/>
      <c r="N14" s="200"/>
      <c r="O14" s="200"/>
      <c r="P14" s="200"/>
      <c r="Q14" s="200"/>
    </row>
    <row r="15" spans="1:17" s="325" customFormat="1" ht="80.25" customHeight="1">
      <c r="A15" s="321"/>
      <c r="B15" s="314" t="s">
        <v>1721</v>
      </c>
      <c r="C15" s="1098"/>
      <c r="D15" s="937"/>
      <c r="E15" s="314"/>
      <c r="F15" s="314"/>
      <c r="G15" s="322"/>
      <c r="H15" s="323"/>
      <c r="I15" s="323"/>
      <c r="J15" s="324"/>
      <c r="K15" s="323"/>
      <c r="L15" s="323"/>
      <c r="M15" s="323"/>
      <c r="N15" s="323"/>
      <c r="O15" s="323"/>
      <c r="P15" s="323"/>
      <c r="Q15" s="323"/>
    </row>
    <row r="16" spans="1:17">
      <c r="A16" s="313"/>
      <c r="B16" s="314"/>
      <c r="C16" s="1096"/>
      <c r="D16" s="935"/>
      <c r="E16" s="315"/>
      <c r="F16" s="315"/>
      <c r="G16" s="316"/>
    </row>
    <row r="17" spans="1:17" s="288" customFormat="1" ht="128.25" customHeight="1">
      <c r="A17" s="330">
        <v>1</v>
      </c>
      <c r="B17" s="293" t="s">
        <v>1722</v>
      </c>
      <c r="C17" s="1094"/>
      <c r="D17" s="933"/>
      <c r="E17" s="331"/>
      <c r="F17" s="331"/>
      <c r="G17" s="196"/>
      <c r="H17" s="197"/>
      <c r="I17" s="197"/>
      <c r="J17" s="196"/>
      <c r="K17" s="197"/>
      <c r="L17" s="197"/>
      <c r="M17" s="197"/>
      <c r="N17" s="197"/>
      <c r="O17" s="197"/>
      <c r="P17" s="197"/>
      <c r="Q17" s="197"/>
    </row>
    <row r="18" spans="1:17" s="337" customFormat="1">
      <c r="A18" s="330"/>
      <c r="B18" s="332"/>
      <c r="C18" s="1100"/>
      <c r="D18" s="939"/>
      <c r="E18" s="333"/>
      <c r="F18" s="333"/>
      <c r="G18" s="334"/>
      <c r="H18" s="335"/>
      <c r="I18" s="335"/>
      <c r="J18" s="336"/>
      <c r="K18" s="335"/>
      <c r="L18" s="335"/>
      <c r="M18" s="335"/>
      <c r="N18" s="335"/>
      <c r="O18" s="335"/>
      <c r="P18" s="335"/>
      <c r="Q18" s="335"/>
    </row>
    <row r="19" spans="1:17" s="339" customFormat="1" ht="22.5">
      <c r="A19" s="330"/>
      <c r="B19" s="338" t="s">
        <v>1723</v>
      </c>
      <c r="C19" s="1101" t="s">
        <v>1346</v>
      </c>
      <c r="D19" s="940">
        <v>2</v>
      </c>
      <c r="G19" s="340"/>
      <c r="H19" s="340"/>
      <c r="I19" s="340"/>
      <c r="J19" s="341"/>
      <c r="K19" s="340"/>
      <c r="L19" s="340"/>
      <c r="M19" s="340"/>
      <c r="N19" s="340"/>
      <c r="O19" s="340"/>
      <c r="P19" s="340"/>
      <c r="Q19" s="340"/>
    </row>
    <row r="20" spans="1:17" s="339" customFormat="1" ht="22.5">
      <c r="A20" s="330"/>
      <c r="B20" s="338" t="s">
        <v>1724</v>
      </c>
      <c r="C20" s="1101" t="s">
        <v>1346</v>
      </c>
      <c r="D20" s="940">
        <v>2</v>
      </c>
      <c r="G20" s="340"/>
      <c r="H20" s="340"/>
      <c r="I20" s="340"/>
      <c r="J20" s="341"/>
      <c r="K20" s="340"/>
      <c r="L20" s="340"/>
      <c r="M20" s="340"/>
      <c r="N20" s="340"/>
      <c r="O20" s="340"/>
      <c r="P20" s="340"/>
      <c r="Q20" s="340"/>
    </row>
    <row r="21" spans="1:17" s="339" customFormat="1" ht="22.5">
      <c r="A21" s="330"/>
      <c r="B21" s="338" t="s">
        <v>1725</v>
      </c>
      <c r="C21" s="1101" t="s">
        <v>223</v>
      </c>
      <c r="D21" s="940">
        <v>2</v>
      </c>
      <c r="G21" s="340"/>
      <c r="H21" s="340"/>
      <c r="I21" s="340"/>
      <c r="J21" s="341"/>
      <c r="K21" s="340"/>
      <c r="L21" s="340"/>
      <c r="M21" s="340"/>
      <c r="N21" s="340"/>
      <c r="O21" s="340"/>
      <c r="P21" s="340"/>
      <c r="Q21" s="340"/>
    </row>
    <row r="22" spans="1:17" s="339" customFormat="1" ht="22.5">
      <c r="A22" s="330"/>
      <c r="B22" s="338" t="s">
        <v>1726</v>
      </c>
      <c r="C22" s="1101" t="s">
        <v>223</v>
      </c>
      <c r="D22" s="940">
        <v>2</v>
      </c>
      <c r="G22" s="340"/>
      <c r="H22" s="340"/>
      <c r="I22" s="340"/>
      <c r="J22" s="341"/>
      <c r="K22" s="340"/>
      <c r="L22" s="340"/>
      <c r="M22" s="340"/>
      <c r="N22" s="340"/>
      <c r="O22" s="340"/>
      <c r="P22" s="340"/>
      <c r="Q22" s="340"/>
    </row>
    <row r="23" spans="1:17" s="339" customFormat="1" ht="22.5">
      <c r="A23" s="330"/>
      <c r="B23" s="338" t="s">
        <v>1727</v>
      </c>
      <c r="C23" s="1101" t="s">
        <v>223</v>
      </c>
      <c r="D23" s="940">
        <v>2</v>
      </c>
      <c r="G23" s="340"/>
      <c r="H23" s="340"/>
      <c r="I23" s="340"/>
      <c r="J23" s="341"/>
      <c r="K23" s="340"/>
      <c r="L23" s="340"/>
      <c r="M23" s="340"/>
      <c r="N23" s="340"/>
      <c r="O23" s="340"/>
      <c r="P23" s="340"/>
      <c r="Q23" s="340"/>
    </row>
    <row r="24" spans="1:17" s="339" customFormat="1" ht="22.5">
      <c r="A24" s="330"/>
      <c r="B24" s="338" t="s">
        <v>1728</v>
      </c>
      <c r="C24" s="1101" t="s">
        <v>1346</v>
      </c>
      <c r="D24" s="940">
        <v>2</v>
      </c>
      <c r="G24" s="340"/>
      <c r="H24" s="340"/>
      <c r="I24" s="340"/>
      <c r="J24" s="341"/>
      <c r="K24" s="340"/>
      <c r="L24" s="340"/>
      <c r="M24" s="340"/>
      <c r="N24" s="340"/>
      <c r="O24" s="340"/>
      <c r="P24" s="340"/>
      <c r="Q24" s="340"/>
    </row>
    <row r="25" spans="1:17" s="339" customFormat="1" ht="22.5">
      <c r="A25" s="330"/>
      <c r="B25" s="338" t="s">
        <v>1729</v>
      </c>
      <c r="C25" s="1101" t="s">
        <v>1346</v>
      </c>
      <c r="D25" s="940">
        <v>2</v>
      </c>
      <c r="G25" s="340"/>
      <c r="H25" s="340"/>
      <c r="I25" s="340"/>
      <c r="J25" s="341"/>
      <c r="K25" s="340"/>
      <c r="L25" s="340"/>
      <c r="M25" s="340"/>
      <c r="N25" s="340"/>
      <c r="O25" s="340"/>
      <c r="P25" s="340"/>
      <c r="Q25" s="340"/>
    </row>
    <row r="26" spans="1:17" s="339" customFormat="1" ht="22.5">
      <c r="A26" s="330"/>
      <c r="B26" s="338" t="s">
        <v>1730</v>
      </c>
      <c r="C26" s="1101" t="s">
        <v>223</v>
      </c>
      <c r="D26" s="940">
        <v>4</v>
      </c>
      <c r="G26" s="340"/>
      <c r="H26" s="340"/>
      <c r="I26" s="340"/>
      <c r="J26" s="341"/>
      <c r="K26" s="340"/>
      <c r="L26" s="340"/>
      <c r="M26" s="340"/>
      <c r="N26" s="340"/>
      <c r="O26" s="340"/>
      <c r="P26" s="340"/>
      <c r="Q26" s="340"/>
    </row>
    <row r="27" spans="1:17" s="339" customFormat="1" ht="22.5">
      <c r="A27" s="330"/>
      <c r="B27" s="338" t="s">
        <v>1731</v>
      </c>
      <c r="C27" s="1101" t="s">
        <v>1346</v>
      </c>
      <c r="D27" s="940">
        <v>4</v>
      </c>
      <c r="G27" s="340"/>
      <c r="H27" s="340"/>
      <c r="I27" s="340"/>
      <c r="J27" s="341"/>
      <c r="K27" s="340"/>
      <c r="L27" s="340"/>
      <c r="M27" s="340"/>
      <c r="N27" s="340"/>
      <c r="O27" s="340"/>
      <c r="P27" s="340"/>
      <c r="Q27" s="340"/>
    </row>
    <row r="28" spans="1:17" s="339" customFormat="1" ht="22.5">
      <c r="A28" s="330"/>
      <c r="B28" s="338" t="s">
        <v>1732</v>
      </c>
      <c r="C28" s="1101" t="s">
        <v>223</v>
      </c>
      <c r="D28" s="940">
        <v>2</v>
      </c>
      <c r="G28" s="340"/>
      <c r="H28" s="340"/>
      <c r="I28" s="340"/>
      <c r="J28" s="341"/>
      <c r="K28" s="340"/>
      <c r="L28" s="340"/>
      <c r="M28" s="340"/>
      <c r="N28" s="340"/>
      <c r="O28" s="340"/>
      <c r="P28" s="340"/>
      <c r="Q28" s="340"/>
    </row>
    <row r="29" spans="1:17" s="339" customFormat="1" ht="22.5">
      <c r="A29" s="330"/>
      <c r="B29" s="338" t="s">
        <v>1733</v>
      </c>
      <c r="C29" s="1101" t="s">
        <v>223</v>
      </c>
      <c r="D29" s="940">
        <v>2</v>
      </c>
      <c r="G29" s="340"/>
      <c r="H29" s="340"/>
      <c r="I29" s="340"/>
      <c r="J29" s="341"/>
      <c r="K29" s="340"/>
      <c r="L29" s="340"/>
      <c r="M29" s="340"/>
      <c r="N29" s="340"/>
      <c r="O29" s="340"/>
      <c r="P29" s="340"/>
      <c r="Q29" s="340"/>
    </row>
    <row r="30" spans="1:17" s="339" customFormat="1" ht="22.5">
      <c r="A30" s="330"/>
      <c r="B30" s="338" t="s">
        <v>1734</v>
      </c>
      <c r="C30" s="1101" t="s">
        <v>223</v>
      </c>
      <c r="D30" s="940">
        <v>2</v>
      </c>
      <c r="G30" s="340"/>
      <c r="H30" s="340"/>
      <c r="I30" s="340"/>
      <c r="J30" s="341"/>
      <c r="K30" s="340"/>
      <c r="L30" s="340"/>
      <c r="M30" s="340"/>
      <c r="N30" s="340"/>
      <c r="O30" s="340"/>
      <c r="P30" s="340"/>
      <c r="Q30" s="340"/>
    </row>
    <row r="31" spans="1:17" s="339" customFormat="1">
      <c r="A31" s="330"/>
      <c r="B31" s="338" t="s">
        <v>1735</v>
      </c>
      <c r="C31" s="1101" t="s">
        <v>223</v>
      </c>
      <c r="D31" s="940">
        <v>1</v>
      </c>
      <c r="G31" s="340"/>
      <c r="H31" s="340"/>
      <c r="I31" s="340"/>
      <c r="J31" s="341"/>
      <c r="K31" s="340"/>
      <c r="L31" s="340"/>
      <c r="M31" s="340"/>
      <c r="N31" s="340"/>
      <c r="O31" s="340"/>
      <c r="P31" s="340"/>
      <c r="Q31" s="340"/>
    </row>
    <row r="32" spans="1:17" s="339" customFormat="1" ht="22.5">
      <c r="A32" s="330"/>
      <c r="B32" s="338" t="s">
        <v>1736</v>
      </c>
      <c r="C32" s="1101" t="s">
        <v>223</v>
      </c>
      <c r="D32" s="940">
        <v>2</v>
      </c>
      <c r="G32" s="340"/>
      <c r="H32" s="340"/>
      <c r="I32" s="340"/>
      <c r="J32" s="341"/>
      <c r="K32" s="340"/>
      <c r="L32" s="340"/>
      <c r="M32" s="340"/>
      <c r="N32" s="340"/>
      <c r="O32" s="340"/>
      <c r="P32" s="340"/>
      <c r="Q32" s="340"/>
    </row>
    <row r="33" spans="1:17" s="339" customFormat="1" ht="22.5">
      <c r="A33" s="330"/>
      <c r="B33" s="338" t="s">
        <v>1737</v>
      </c>
      <c r="C33" s="1101" t="s">
        <v>1346</v>
      </c>
      <c r="D33" s="940">
        <v>1</v>
      </c>
      <c r="G33" s="340"/>
      <c r="H33" s="340"/>
      <c r="I33" s="340"/>
      <c r="J33" s="341"/>
      <c r="K33" s="340"/>
      <c r="L33" s="340"/>
      <c r="M33" s="340"/>
      <c r="N33" s="340"/>
      <c r="O33" s="340"/>
      <c r="P33" s="340"/>
      <c r="Q33" s="340"/>
    </row>
    <row r="34" spans="1:17" s="339" customFormat="1" ht="22.5">
      <c r="A34" s="330"/>
      <c r="B34" s="338" t="s">
        <v>1738</v>
      </c>
      <c r="C34" s="1101" t="s">
        <v>1346</v>
      </c>
      <c r="D34" s="940">
        <v>1</v>
      </c>
      <c r="G34" s="340"/>
      <c r="H34" s="340"/>
      <c r="I34" s="340"/>
      <c r="J34" s="341"/>
      <c r="K34" s="340"/>
      <c r="L34" s="340"/>
      <c r="M34" s="340"/>
      <c r="N34" s="340"/>
      <c r="O34" s="340"/>
      <c r="P34" s="340"/>
      <c r="Q34" s="340"/>
    </row>
    <row r="35" spans="1:17" s="339" customFormat="1" ht="22.5">
      <c r="A35" s="330"/>
      <c r="B35" s="338" t="s">
        <v>1739</v>
      </c>
      <c r="C35" s="1101" t="s">
        <v>223</v>
      </c>
      <c r="D35" s="940">
        <v>1</v>
      </c>
      <c r="G35" s="340"/>
      <c r="H35" s="340"/>
      <c r="I35" s="340"/>
      <c r="J35" s="341"/>
      <c r="K35" s="340"/>
      <c r="L35" s="340"/>
      <c r="M35" s="340"/>
      <c r="N35" s="340"/>
      <c r="O35" s="340"/>
      <c r="P35" s="340"/>
      <c r="Q35" s="340"/>
    </row>
    <row r="36" spans="1:17" s="339" customFormat="1" ht="22.5">
      <c r="A36" s="330"/>
      <c r="B36" s="338" t="s">
        <v>1740</v>
      </c>
      <c r="C36" s="1101" t="s">
        <v>223</v>
      </c>
      <c r="D36" s="940">
        <v>1</v>
      </c>
      <c r="G36" s="340"/>
      <c r="H36" s="340"/>
      <c r="I36" s="340"/>
      <c r="J36" s="341"/>
      <c r="K36" s="340"/>
      <c r="L36" s="340"/>
      <c r="M36" s="340"/>
      <c r="N36" s="340"/>
      <c r="O36" s="340"/>
      <c r="P36" s="340"/>
      <c r="Q36" s="340"/>
    </row>
    <row r="37" spans="1:17" s="339" customFormat="1" ht="22.5">
      <c r="A37" s="330"/>
      <c r="B37" s="338" t="s">
        <v>1741</v>
      </c>
      <c r="C37" s="1101" t="s">
        <v>223</v>
      </c>
      <c r="D37" s="940">
        <v>1</v>
      </c>
      <c r="G37" s="340"/>
      <c r="H37" s="340"/>
      <c r="I37" s="340"/>
      <c r="J37" s="341"/>
      <c r="K37" s="340"/>
      <c r="L37" s="340"/>
      <c r="M37" s="340"/>
      <c r="N37" s="340"/>
      <c r="O37" s="340"/>
      <c r="P37" s="340"/>
      <c r="Q37" s="340"/>
    </row>
    <row r="38" spans="1:17" s="339" customFormat="1" ht="22.5">
      <c r="A38" s="330"/>
      <c r="B38" s="338" t="s">
        <v>1729</v>
      </c>
      <c r="C38" s="1101" t="s">
        <v>1346</v>
      </c>
      <c r="D38" s="940">
        <v>1</v>
      </c>
      <c r="G38" s="340"/>
      <c r="H38" s="340"/>
      <c r="I38" s="340"/>
      <c r="J38" s="341"/>
      <c r="K38" s="340"/>
      <c r="L38" s="340"/>
      <c r="M38" s="340"/>
      <c r="N38" s="340"/>
      <c r="O38" s="340"/>
      <c r="P38" s="340"/>
      <c r="Q38" s="340"/>
    </row>
    <row r="39" spans="1:17" s="339" customFormat="1" ht="22.5">
      <c r="A39" s="330"/>
      <c r="B39" s="338" t="s">
        <v>1742</v>
      </c>
      <c r="C39" s="1101" t="s">
        <v>223</v>
      </c>
      <c r="D39" s="940">
        <v>2</v>
      </c>
      <c r="G39" s="340"/>
      <c r="H39" s="340"/>
      <c r="I39" s="340"/>
      <c r="J39" s="341"/>
      <c r="K39" s="340"/>
      <c r="L39" s="340"/>
      <c r="M39" s="340"/>
      <c r="N39" s="340"/>
      <c r="O39" s="340"/>
      <c r="P39" s="340"/>
      <c r="Q39" s="340"/>
    </row>
    <row r="40" spans="1:17" s="339" customFormat="1" ht="22.5">
      <c r="A40" s="330"/>
      <c r="B40" s="338" t="s">
        <v>1731</v>
      </c>
      <c r="C40" s="1101" t="s">
        <v>1346</v>
      </c>
      <c r="D40" s="940">
        <v>2</v>
      </c>
      <c r="G40" s="340"/>
      <c r="H40" s="340"/>
      <c r="I40" s="340"/>
      <c r="J40" s="341"/>
      <c r="K40" s="340"/>
      <c r="L40" s="340"/>
      <c r="M40" s="340"/>
      <c r="N40" s="340"/>
      <c r="O40" s="340"/>
      <c r="P40" s="340"/>
      <c r="Q40" s="340"/>
    </row>
    <row r="41" spans="1:17" s="339" customFormat="1" ht="22.5">
      <c r="A41" s="330"/>
      <c r="B41" s="338" t="s">
        <v>1743</v>
      </c>
      <c r="C41" s="1101" t="s">
        <v>223</v>
      </c>
      <c r="D41" s="940">
        <v>1</v>
      </c>
      <c r="G41" s="340"/>
      <c r="H41" s="340"/>
      <c r="I41" s="340"/>
      <c r="J41" s="341"/>
      <c r="K41" s="340"/>
      <c r="L41" s="340"/>
      <c r="M41" s="340"/>
      <c r="N41" s="340"/>
      <c r="O41" s="340"/>
      <c r="P41" s="340"/>
      <c r="Q41" s="340"/>
    </row>
    <row r="42" spans="1:17" s="339" customFormat="1" ht="22.5">
      <c r="A42" s="330"/>
      <c r="B42" s="338" t="s">
        <v>1744</v>
      </c>
      <c r="C42" s="1101" t="s">
        <v>223</v>
      </c>
      <c r="D42" s="940">
        <v>1</v>
      </c>
      <c r="G42" s="340"/>
      <c r="H42" s="340"/>
      <c r="I42" s="340"/>
      <c r="J42" s="341"/>
      <c r="K42" s="340"/>
      <c r="L42" s="340"/>
      <c r="M42" s="340"/>
      <c r="N42" s="340"/>
      <c r="O42" s="340"/>
      <c r="P42" s="340"/>
      <c r="Q42" s="340"/>
    </row>
    <row r="43" spans="1:17" s="339" customFormat="1" ht="22.5">
      <c r="A43" s="330"/>
      <c r="B43" s="338" t="s">
        <v>1745</v>
      </c>
      <c r="C43" s="1101" t="s">
        <v>223</v>
      </c>
      <c r="D43" s="940">
        <v>2</v>
      </c>
      <c r="G43" s="340"/>
      <c r="H43" s="340"/>
      <c r="I43" s="340"/>
      <c r="J43" s="341"/>
      <c r="K43" s="340"/>
      <c r="L43" s="340"/>
      <c r="M43" s="340"/>
      <c r="N43" s="340"/>
      <c r="O43" s="340"/>
      <c r="P43" s="340"/>
      <c r="Q43" s="340"/>
    </row>
    <row r="44" spans="1:17" s="339" customFormat="1" ht="22.5">
      <c r="A44" s="330"/>
      <c r="B44" s="338" t="s">
        <v>1746</v>
      </c>
      <c r="C44" s="1101" t="s">
        <v>223</v>
      </c>
      <c r="D44" s="940">
        <v>1</v>
      </c>
      <c r="G44" s="340"/>
      <c r="H44" s="340"/>
      <c r="I44" s="340"/>
      <c r="J44" s="341"/>
      <c r="K44" s="340"/>
      <c r="L44" s="340"/>
      <c r="M44" s="340"/>
      <c r="N44" s="340"/>
      <c r="O44" s="340"/>
      <c r="P44" s="340"/>
      <c r="Q44" s="340"/>
    </row>
    <row r="45" spans="1:17" s="339" customFormat="1" ht="22.5">
      <c r="A45" s="330"/>
      <c r="B45" s="338" t="s">
        <v>1737</v>
      </c>
      <c r="C45" s="1101" t="s">
        <v>1346</v>
      </c>
      <c r="D45" s="940">
        <v>1</v>
      </c>
      <c r="G45" s="340"/>
      <c r="H45" s="340"/>
      <c r="I45" s="340"/>
      <c r="J45" s="341"/>
      <c r="K45" s="340"/>
      <c r="L45" s="340"/>
      <c r="M45" s="340"/>
      <c r="N45" s="340"/>
      <c r="O45" s="340"/>
      <c r="P45" s="340"/>
      <c r="Q45" s="340"/>
    </row>
    <row r="46" spans="1:17" s="339" customFormat="1" ht="22.5">
      <c r="A46" s="330"/>
      <c r="B46" s="338" t="s">
        <v>1747</v>
      </c>
      <c r="C46" s="1101" t="s">
        <v>1346</v>
      </c>
      <c r="D46" s="940">
        <v>1</v>
      </c>
      <c r="G46" s="340"/>
      <c r="H46" s="340"/>
      <c r="I46" s="340"/>
      <c r="J46" s="341"/>
      <c r="K46" s="340"/>
      <c r="L46" s="340"/>
      <c r="M46" s="340"/>
      <c r="N46" s="340"/>
      <c r="O46" s="340"/>
      <c r="P46" s="340"/>
      <c r="Q46" s="340"/>
    </row>
    <row r="47" spans="1:17" s="339" customFormat="1" ht="22.5">
      <c r="A47" s="330"/>
      <c r="B47" s="338" t="s">
        <v>1748</v>
      </c>
      <c r="C47" s="1101" t="s">
        <v>223</v>
      </c>
      <c r="D47" s="940">
        <v>1</v>
      </c>
      <c r="G47" s="340"/>
      <c r="H47" s="340"/>
      <c r="I47" s="340"/>
      <c r="J47" s="341"/>
      <c r="K47" s="340"/>
      <c r="L47" s="340"/>
      <c r="M47" s="340"/>
      <c r="N47" s="340"/>
      <c r="O47" s="340"/>
      <c r="P47" s="340"/>
      <c r="Q47" s="340"/>
    </row>
    <row r="48" spans="1:17" s="339" customFormat="1" ht="22.5">
      <c r="A48" s="330"/>
      <c r="B48" s="338" t="s">
        <v>1749</v>
      </c>
      <c r="C48" s="1101" t="s">
        <v>223</v>
      </c>
      <c r="D48" s="940">
        <v>1</v>
      </c>
      <c r="G48" s="340"/>
      <c r="H48" s="340"/>
      <c r="I48" s="340"/>
      <c r="J48" s="341"/>
      <c r="K48" s="340"/>
      <c r="L48" s="340"/>
      <c r="M48" s="340"/>
      <c r="N48" s="340"/>
      <c r="O48" s="340"/>
      <c r="P48" s="340"/>
      <c r="Q48" s="340"/>
    </row>
    <row r="49" spans="1:17" s="339" customFormat="1" ht="22.5">
      <c r="A49" s="330"/>
      <c r="B49" s="338" t="s">
        <v>1750</v>
      </c>
      <c r="C49" s="1101" t="s">
        <v>223</v>
      </c>
      <c r="D49" s="940">
        <v>1</v>
      </c>
      <c r="G49" s="340"/>
      <c r="H49" s="340"/>
      <c r="I49" s="340"/>
      <c r="J49" s="341"/>
      <c r="K49" s="340"/>
      <c r="L49" s="340"/>
      <c r="M49" s="340"/>
      <c r="N49" s="340"/>
      <c r="O49" s="340"/>
      <c r="P49" s="340"/>
      <c r="Q49" s="340"/>
    </row>
    <row r="50" spans="1:17" s="339" customFormat="1" ht="22.5">
      <c r="A50" s="330"/>
      <c r="B50" s="338" t="s">
        <v>1751</v>
      </c>
      <c r="C50" s="1101" t="s">
        <v>223</v>
      </c>
      <c r="D50" s="940">
        <v>1</v>
      </c>
      <c r="G50" s="340"/>
      <c r="H50" s="340"/>
      <c r="I50" s="340"/>
      <c r="J50" s="341"/>
      <c r="K50" s="340"/>
      <c r="L50" s="340"/>
      <c r="M50" s="340"/>
      <c r="N50" s="340"/>
      <c r="O50" s="340"/>
      <c r="P50" s="340"/>
      <c r="Q50" s="340"/>
    </row>
    <row r="51" spans="1:17" s="339" customFormat="1" ht="22.5">
      <c r="A51" s="330"/>
      <c r="B51" s="338" t="s">
        <v>1729</v>
      </c>
      <c r="C51" s="1101" t="s">
        <v>1346</v>
      </c>
      <c r="D51" s="940">
        <v>1</v>
      </c>
      <c r="G51" s="340"/>
      <c r="H51" s="340"/>
      <c r="I51" s="340"/>
      <c r="J51" s="341"/>
      <c r="K51" s="340"/>
      <c r="L51" s="340"/>
      <c r="M51" s="340"/>
      <c r="N51" s="340"/>
      <c r="O51" s="340"/>
      <c r="P51" s="340"/>
      <c r="Q51" s="340"/>
    </row>
    <row r="52" spans="1:17" s="339" customFormat="1" ht="22.5">
      <c r="A52" s="330"/>
      <c r="B52" s="338" t="s">
        <v>1752</v>
      </c>
      <c r="C52" s="1101" t="s">
        <v>223</v>
      </c>
      <c r="D52" s="940">
        <v>2</v>
      </c>
      <c r="G52" s="340"/>
      <c r="H52" s="340"/>
      <c r="I52" s="340"/>
      <c r="J52" s="341"/>
      <c r="K52" s="340"/>
      <c r="L52" s="340"/>
      <c r="M52" s="340"/>
      <c r="N52" s="340"/>
      <c r="O52" s="340"/>
      <c r="P52" s="340"/>
      <c r="Q52" s="340"/>
    </row>
    <row r="53" spans="1:17" s="339" customFormat="1" ht="22.5">
      <c r="A53" s="330"/>
      <c r="B53" s="338" t="s">
        <v>1731</v>
      </c>
      <c r="C53" s="1101" t="s">
        <v>1346</v>
      </c>
      <c r="D53" s="940">
        <v>2</v>
      </c>
      <c r="G53" s="340"/>
      <c r="H53" s="340"/>
      <c r="I53" s="340"/>
      <c r="J53" s="341"/>
      <c r="K53" s="340"/>
      <c r="L53" s="340"/>
      <c r="M53" s="340"/>
      <c r="N53" s="340"/>
      <c r="O53" s="340"/>
      <c r="P53" s="340"/>
      <c r="Q53" s="340"/>
    </row>
    <row r="54" spans="1:17" s="339" customFormat="1" ht="22.5">
      <c r="A54" s="330"/>
      <c r="B54" s="338" t="s">
        <v>1753</v>
      </c>
      <c r="C54" s="1101" t="s">
        <v>1346</v>
      </c>
      <c r="D54" s="940">
        <v>1</v>
      </c>
      <c r="G54" s="340"/>
      <c r="H54" s="340"/>
      <c r="I54" s="340"/>
      <c r="J54" s="341"/>
      <c r="K54" s="340"/>
      <c r="L54" s="340"/>
      <c r="M54" s="340"/>
      <c r="N54" s="340"/>
      <c r="O54" s="340"/>
      <c r="P54" s="340"/>
      <c r="Q54" s="340"/>
    </row>
    <row r="55" spans="1:17" s="339" customFormat="1" ht="22.5">
      <c r="A55" s="330"/>
      <c r="B55" s="338" t="s">
        <v>1754</v>
      </c>
      <c r="C55" s="1101" t="s">
        <v>223</v>
      </c>
      <c r="D55" s="940">
        <v>1</v>
      </c>
      <c r="G55" s="340"/>
      <c r="H55" s="340"/>
      <c r="I55" s="340"/>
      <c r="J55" s="341"/>
      <c r="K55" s="340"/>
      <c r="L55" s="340"/>
      <c r="M55" s="340"/>
      <c r="N55" s="340"/>
      <c r="O55" s="340"/>
      <c r="P55" s="340"/>
      <c r="Q55" s="340"/>
    </row>
    <row r="56" spans="1:17" s="339" customFormat="1" ht="22.5">
      <c r="A56" s="330"/>
      <c r="B56" s="338" t="s">
        <v>1755</v>
      </c>
      <c r="C56" s="1101" t="s">
        <v>223</v>
      </c>
      <c r="D56" s="940">
        <v>1</v>
      </c>
      <c r="G56" s="340"/>
      <c r="H56" s="340"/>
      <c r="I56" s="340"/>
      <c r="J56" s="341"/>
      <c r="K56" s="340"/>
      <c r="L56" s="340"/>
      <c r="M56" s="340"/>
      <c r="N56" s="340"/>
      <c r="O56" s="340"/>
      <c r="P56" s="340"/>
      <c r="Q56" s="340"/>
    </row>
    <row r="57" spans="1:17" s="339" customFormat="1" ht="22.5">
      <c r="A57" s="330"/>
      <c r="B57" s="338" t="s">
        <v>1756</v>
      </c>
      <c r="C57" s="1101" t="s">
        <v>223</v>
      </c>
      <c r="D57" s="940">
        <v>2</v>
      </c>
      <c r="G57" s="340"/>
      <c r="H57" s="340"/>
      <c r="I57" s="340"/>
      <c r="J57" s="341"/>
      <c r="K57" s="340"/>
      <c r="L57" s="340"/>
      <c r="M57" s="340"/>
      <c r="N57" s="340"/>
      <c r="O57" s="340"/>
      <c r="P57" s="340"/>
      <c r="Q57" s="340"/>
    </row>
    <row r="58" spans="1:17" s="339" customFormat="1" ht="22.5">
      <c r="A58" s="330"/>
      <c r="B58" s="338" t="s">
        <v>1757</v>
      </c>
      <c r="C58" s="1101" t="s">
        <v>1346</v>
      </c>
      <c r="D58" s="940">
        <v>3</v>
      </c>
      <c r="G58" s="340"/>
      <c r="H58" s="340"/>
      <c r="I58" s="340"/>
      <c r="J58" s="341"/>
      <c r="K58" s="340"/>
      <c r="L58" s="340"/>
      <c r="M58" s="340"/>
      <c r="N58" s="340"/>
      <c r="O58" s="340"/>
      <c r="P58" s="340"/>
      <c r="Q58" s="340"/>
    </row>
    <row r="59" spans="1:17" s="339" customFormat="1" ht="22.5">
      <c r="A59" s="330"/>
      <c r="B59" s="338" t="s">
        <v>1736</v>
      </c>
      <c r="C59" s="1101" t="s">
        <v>223</v>
      </c>
      <c r="D59" s="940">
        <v>1</v>
      </c>
      <c r="G59" s="340"/>
      <c r="H59" s="340"/>
      <c r="I59" s="340"/>
      <c r="J59" s="341"/>
      <c r="K59" s="340"/>
      <c r="L59" s="340"/>
      <c r="M59" s="340"/>
      <c r="N59" s="340"/>
      <c r="O59" s="340"/>
      <c r="P59" s="340"/>
      <c r="Q59" s="340"/>
    </row>
    <row r="60" spans="1:17" s="339" customFormat="1">
      <c r="A60" s="330"/>
      <c r="B60" s="342" t="s">
        <v>1758</v>
      </c>
      <c r="C60" s="1101" t="s">
        <v>1759</v>
      </c>
      <c r="D60" s="940"/>
      <c r="G60" s="340"/>
      <c r="H60" s="340"/>
      <c r="I60" s="340"/>
      <c r="J60" s="341"/>
      <c r="K60" s="340"/>
      <c r="L60" s="340"/>
      <c r="M60" s="340"/>
      <c r="N60" s="340"/>
      <c r="O60" s="340"/>
      <c r="P60" s="340"/>
      <c r="Q60" s="340"/>
    </row>
    <row r="61" spans="1:17" s="339" customFormat="1" ht="22.5">
      <c r="A61" s="330"/>
      <c r="B61" s="338" t="s">
        <v>1760</v>
      </c>
      <c r="C61" s="1101" t="s">
        <v>223</v>
      </c>
      <c r="D61" s="940">
        <v>1</v>
      </c>
      <c r="G61" s="340"/>
      <c r="H61" s="340"/>
      <c r="I61" s="340"/>
      <c r="J61" s="341"/>
      <c r="K61" s="340"/>
      <c r="L61" s="340"/>
      <c r="M61" s="340"/>
      <c r="N61" s="340"/>
      <c r="O61" s="340"/>
      <c r="P61" s="340"/>
      <c r="Q61" s="340"/>
    </row>
    <row r="62" spans="1:17" s="339" customFormat="1" ht="22.5">
      <c r="A62" s="330"/>
      <c r="B62" s="338" t="s">
        <v>1761</v>
      </c>
      <c r="C62" s="1101" t="s">
        <v>223</v>
      </c>
      <c r="D62" s="940">
        <v>1</v>
      </c>
      <c r="G62" s="340"/>
      <c r="H62" s="340"/>
      <c r="I62" s="340"/>
      <c r="J62" s="341"/>
      <c r="K62" s="340"/>
      <c r="L62" s="340"/>
      <c r="M62" s="340"/>
      <c r="N62" s="340"/>
      <c r="O62" s="340"/>
      <c r="P62" s="340"/>
      <c r="Q62" s="340"/>
    </row>
    <row r="63" spans="1:17" s="339" customFormat="1">
      <c r="A63" s="330"/>
      <c r="B63" s="338" t="s">
        <v>1762</v>
      </c>
      <c r="C63" s="1101" t="s">
        <v>223</v>
      </c>
      <c r="D63" s="940">
        <v>1</v>
      </c>
      <c r="G63" s="340"/>
      <c r="H63" s="340"/>
      <c r="I63" s="340"/>
      <c r="J63" s="341"/>
      <c r="K63" s="340"/>
      <c r="L63" s="340"/>
      <c r="M63" s="340"/>
      <c r="N63" s="340"/>
      <c r="O63" s="340"/>
      <c r="P63" s="340"/>
      <c r="Q63" s="340"/>
    </row>
    <row r="64" spans="1:17" s="339" customFormat="1" ht="22.5">
      <c r="A64" s="330"/>
      <c r="B64" s="338" t="s">
        <v>1763</v>
      </c>
      <c r="C64" s="1101" t="s">
        <v>223</v>
      </c>
      <c r="D64" s="940">
        <v>1</v>
      </c>
      <c r="G64" s="340"/>
      <c r="H64" s="340"/>
      <c r="I64" s="340"/>
      <c r="J64" s="341"/>
      <c r="K64" s="340"/>
      <c r="L64" s="340"/>
      <c r="M64" s="340"/>
      <c r="N64" s="340"/>
      <c r="O64" s="340"/>
      <c r="P64" s="340"/>
      <c r="Q64" s="340"/>
    </row>
    <row r="65" spans="1:17" s="339" customFormat="1" ht="22.5">
      <c r="A65" s="330"/>
      <c r="B65" s="338" t="s">
        <v>1764</v>
      </c>
      <c r="C65" s="1101" t="s">
        <v>223</v>
      </c>
      <c r="D65" s="940">
        <v>1</v>
      </c>
      <c r="G65" s="340"/>
      <c r="H65" s="340"/>
      <c r="I65" s="340"/>
      <c r="J65" s="341"/>
      <c r="K65" s="340"/>
      <c r="L65" s="340"/>
      <c r="M65" s="340"/>
      <c r="N65" s="340"/>
      <c r="O65" s="340"/>
      <c r="P65" s="340"/>
      <c r="Q65" s="340"/>
    </row>
    <row r="66" spans="1:17" s="339" customFormat="1" ht="22.5">
      <c r="A66" s="330"/>
      <c r="B66" s="338" t="s">
        <v>1765</v>
      </c>
      <c r="C66" s="1101" t="s">
        <v>223</v>
      </c>
      <c r="D66" s="940">
        <v>1</v>
      </c>
      <c r="G66" s="340"/>
      <c r="H66" s="340"/>
      <c r="I66" s="340"/>
      <c r="J66" s="341"/>
      <c r="K66" s="340"/>
      <c r="L66" s="340"/>
      <c r="M66" s="340"/>
      <c r="N66" s="340"/>
      <c r="O66" s="340"/>
      <c r="P66" s="340"/>
      <c r="Q66" s="340"/>
    </row>
    <row r="67" spans="1:17" s="339" customFormat="1" ht="22.5">
      <c r="A67" s="330"/>
      <c r="B67" s="338" t="s">
        <v>1766</v>
      </c>
      <c r="C67" s="1101" t="s">
        <v>223</v>
      </c>
      <c r="D67" s="940">
        <v>1</v>
      </c>
      <c r="G67" s="340"/>
      <c r="H67" s="340"/>
      <c r="I67" s="340"/>
      <c r="J67" s="341"/>
      <c r="K67" s="340"/>
      <c r="L67" s="340"/>
      <c r="M67" s="340"/>
      <c r="N67" s="340"/>
      <c r="O67" s="340"/>
      <c r="P67" s="340"/>
      <c r="Q67" s="340"/>
    </row>
    <row r="68" spans="1:17" s="339" customFormat="1" ht="22.5">
      <c r="A68" s="330"/>
      <c r="B68" s="338" t="s">
        <v>1767</v>
      </c>
      <c r="C68" s="1101" t="s">
        <v>223</v>
      </c>
      <c r="D68" s="940">
        <v>4</v>
      </c>
      <c r="G68" s="340"/>
      <c r="H68" s="340"/>
      <c r="I68" s="340"/>
      <c r="J68" s="341"/>
      <c r="K68" s="340"/>
      <c r="L68" s="340"/>
      <c r="M68" s="340"/>
      <c r="N68" s="340"/>
      <c r="O68" s="340"/>
      <c r="P68" s="340"/>
      <c r="Q68" s="340"/>
    </row>
    <row r="69" spans="1:17" s="339" customFormat="1">
      <c r="A69" s="330"/>
      <c r="B69" s="338" t="s">
        <v>1768</v>
      </c>
      <c r="C69" s="1101" t="s">
        <v>223</v>
      </c>
      <c r="D69" s="940">
        <v>1</v>
      </c>
      <c r="G69" s="340"/>
      <c r="H69" s="340"/>
      <c r="I69" s="340"/>
      <c r="J69" s="341"/>
      <c r="K69" s="340"/>
      <c r="L69" s="340"/>
      <c r="M69" s="340"/>
      <c r="N69" s="340"/>
      <c r="O69" s="340"/>
      <c r="P69" s="340"/>
      <c r="Q69" s="340"/>
    </row>
    <row r="70" spans="1:17" s="339" customFormat="1" ht="22.5">
      <c r="A70" s="330"/>
      <c r="B70" s="338" t="s">
        <v>1769</v>
      </c>
      <c r="C70" s="1101" t="s">
        <v>223</v>
      </c>
      <c r="D70" s="940">
        <v>14</v>
      </c>
      <c r="G70" s="340"/>
      <c r="H70" s="340"/>
      <c r="I70" s="340"/>
      <c r="J70" s="341"/>
      <c r="K70" s="340"/>
      <c r="L70" s="340"/>
      <c r="M70" s="340"/>
      <c r="N70" s="340"/>
      <c r="O70" s="340"/>
      <c r="P70" s="340"/>
      <c r="Q70" s="340"/>
    </row>
    <row r="71" spans="1:17" s="339" customFormat="1" ht="22.5">
      <c r="A71" s="330"/>
      <c r="B71" s="338" t="s">
        <v>1770</v>
      </c>
      <c r="C71" s="1101" t="s">
        <v>223</v>
      </c>
      <c r="D71" s="940">
        <v>14</v>
      </c>
      <c r="G71" s="340"/>
      <c r="H71" s="340"/>
      <c r="I71" s="340"/>
      <c r="J71" s="341"/>
      <c r="K71" s="340"/>
      <c r="L71" s="340"/>
      <c r="M71" s="340"/>
      <c r="N71" s="340"/>
      <c r="O71" s="340"/>
      <c r="P71" s="340"/>
      <c r="Q71" s="340"/>
    </row>
    <row r="72" spans="1:17" s="339" customFormat="1" ht="22.5">
      <c r="A72" s="330"/>
      <c r="B72" s="338" t="s">
        <v>1771</v>
      </c>
      <c r="C72" s="1101" t="s">
        <v>223</v>
      </c>
      <c r="D72" s="940">
        <v>1</v>
      </c>
      <c r="G72" s="340"/>
      <c r="H72" s="340"/>
      <c r="I72" s="340"/>
      <c r="J72" s="341"/>
      <c r="K72" s="340"/>
      <c r="L72" s="340"/>
      <c r="M72" s="340"/>
      <c r="N72" s="340"/>
      <c r="O72" s="340"/>
      <c r="P72" s="340"/>
      <c r="Q72" s="340"/>
    </row>
    <row r="73" spans="1:17" s="339" customFormat="1" ht="22.5">
      <c r="A73" s="330"/>
      <c r="B73" s="338" t="s">
        <v>1772</v>
      </c>
      <c r="C73" s="1101" t="s">
        <v>223</v>
      </c>
      <c r="D73" s="940">
        <v>3</v>
      </c>
      <c r="G73" s="340"/>
      <c r="H73" s="340"/>
      <c r="I73" s="340"/>
      <c r="J73" s="341"/>
      <c r="K73" s="340"/>
      <c r="L73" s="340"/>
      <c r="M73" s="340"/>
      <c r="N73" s="340"/>
      <c r="O73" s="340"/>
      <c r="P73" s="340"/>
      <c r="Q73" s="340"/>
    </row>
    <row r="74" spans="1:17" s="339" customFormat="1" ht="22.5">
      <c r="A74" s="330"/>
      <c r="B74" s="338" t="s">
        <v>1773</v>
      </c>
      <c r="C74" s="1101" t="s">
        <v>223</v>
      </c>
      <c r="D74" s="940">
        <v>3</v>
      </c>
      <c r="G74" s="340"/>
      <c r="H74" s="340"/>
      <c r="I74" s="340"/>
      <c r="J74" s="341"/>
      <c r="K74" s="340"/>
      <c r="L74" s="340"/>
      <c r="M74" s="340"/>
      <c r="N74" s="340"/>
      <c r="O74" s="340"/>
      <c r="P74" s="340"/>
      <c r="Q74" s="340"/>
    </row>
    <row r="75" spans="1:17" s="339" customFormat="1" ht="22.5">
      <c r="A75" s="330"/>
      <c r="B75" s="338" t="s">
        <v>1774</v>
      </c>
      <c r="C75" s="1101" t="s">
        <v>223</v>
      </c>
      <c r="D75" s="940">
        <v>9</v>
      </c>
      <c r="G75" s="340"/>
      <c r="H75" s="340"/>
      <c r="I75" s="340"/>
      <c r="J75" s="341"/>
      <c r="K75" s="340"/>
      <c r="L75" s="340"/>
      <c r="M75" s="340"/>
      <c r="N75" s="340"/>
      <c r="O75" s="340"/>
      <c r="P75" s="340"/>
      <c r="Q75" s="340"/>
    </row>
    <row r="76" spans="1:17" s="339" customFormat="1" ht="22.5">
      <c r="A76" s="330"/>
      <c r="B76" s="338" t="s">
        <v>1775</v>
      </c>
      <c r="C76" s="1101" t="s">
        <v>223</v>
      </c>
      <c r="D76" s="940">
        <v>12</v>
      </c>
      <c r="G76" s="340"/>
      <c r="H76" s="340"/>
      <c r="I76" s="340"/>
      <c r="J76" s="341"/>
      <c r="K76" s="340"/>
      <c r="L76" s="340"/>
      <c r="M76" s="340"/>
      <c r="N76" s="340"/>
      <c r="O76" s="340"/>
      <c r="P76" s="340"/>
      <c r="Q76" s="340"/>
    </row>
    <row r="77" spans="1:17" s="339" customFormat="1" ht="22.5">
      <c r="A77" s="330"/>
      <c r="B77" s="338" t="s">
        <v>1776</v>
      </c>
      <c r="C77" s="1101" t="s">
        <v>223</v>
      </c>
      <c r="D77" s="940">
        <v>9</v>
      </c>
      <c r="G77" s="340"/>
      <c r="H77" s="340"/>
      <c r="I77" s="340"/>
      <c r="J77" s="341"/>
      <c r="K77" s="340"/>
      <c r="L77" s="340"/>
      <c r="M77" s="340"/>
      <c r="N77" s="340"/>
      <c r="O77" s="340"/>
      <c r="P77" s="340"/>
      <c r="Q77" s="340"/>
    </row>
    <row r="78" spans="1:17" s="339" customFormat="1" ht="22.5">
      <c r="A78" s="330"/>
      <c r="B78" s="338" t="s">
        <v>1777</v>
      </c>
      <c r="C78" s="1101" t="s">
        <v>223</v>
      </c>
      <c r="D78" s="940">
        <v>3</v>
      </c>
      <c r="G78" s="340"/>
      <c r="H78" s="340"/>
      <c r="I78" s="340"/>
      <c r="J78" s="341"/>
      <c r="K78" s="340"/>
      <c r="L78" s="340"/>
      <c r="M78" s="340"/>
      <c r="N78" s="340"/>
      <c r="O78" s="340"/>
      <c r="P78" s="340"/>
      <c r="Q78" s="340"/>
    </row>
    <row r="79" spans="1:17" s="339" customFormat="1" ht="22.5">
      <c r="A79" s="330"/>
      <c r="B79" s="338" t="s">
        <v>1778</v>
      </c>
      <c r="C79" s="1101" t="s">
        <v>223</v>
      </c>
      <c r="D79" s="940">
        <v>3</v>
      </c>
      <c r="G79" s="340"/>
      <c r="H79" s="340"/>
      <c r="I79" s="340"/>
      <c r="J79" s="341"/>
      <c r="K79" s="340"/>
      <c r="L79" s="340"/>
      <c r="M79" s="340"/>
      <c r="N79" s="340"/>
      <c r="O79" s="340"/>
      <c r="P79" s="340"/>
      <c r="Q79" s="340"/>
    </row>
    <row r="80" spans="1:17" s="339" customFormat="1" ht="22.5">
      <c r="A80" s="330"/>
      <c r="B80" s="338" t="s">
        <v>1779</v>
      </c>
      <c r="C80" s="1101" t="s">
        <v>223</v>
      </c>
      <c r="D80" s="940">
        <v>3</v>
      </c>
      <c r="G80" s="340"/>
      <c r="H80" s="340"/>
      <c r="I80" s="340"/>
      <c r="J80" s="341"/>
      <c r="K80" s="340"/>
      <c r="L80" s="340"/>
      <c r="M80" s="340"/>
      <c r="N80" s="340"/>
      <c r="O80" s="340"/>
      <c r="P80" s="340"/>
      <c r="Q80" s="340"/>
    </row>
    <row r="81" spans="1:17" s="339" customFormat="1">
      <c r="A81" s="330"/>
      <c r="B81" s="338" t="s">
        <v>1780</v>
      </c>
      <c r="C81" s="1101" t="s">
        <v>223</v>
      </c>
      <c r="D81" s="940">
        <v>3</v>
      </c>
      <c r="G81" s="340"/>
      <c r="H81" s="340"/>
      <c r="I81" s="340"/>
      <c r="J81" s="341"/>
      <c r="K81" s="340"/>
      <c r="L81" s="340"/>
      <c r="M81" s="340"/>
      <c r="N81" s="340"/>
      <c r="O81" s="340"/>
      <c r="P81" s="340"/>
      <c r="Q81" s="340"/>
    </row>
    <row r="82" spans="1:17" s="339" customFormat="1" ht="22.5">
      <c r="A82" s="330"/>
      <c r="B82" s="338" t="s">
        <v>1781</v>
      </c>
      <c r="C82" s="1101" t="s">
        <v>223</v>
      </c>
      <c r="D82" s="940">
        <v>4</v>
      </c>
      <c r="G82" s="340"/>
      <c r="H82" s="340"/>
      <c r="I82" s="340"/>
      <c r="J82" s="341"/>
      <c r="K82" s="340"/>
      <c r="L82" s="340"/>
      <c r="M82" s="340"/>
      <c r="N82" s="340"/>
      <c r="O82" s="340"/>
      <c r="P82" s="340"/>
      <c r="Q82" s="340"/>
    </row>
    <row r="83" spans="1:17" s="339" customFormat="1">
      <c r="A83" s="330"/>
      <c r="B83" s="338" t="s">
        <v>1782</v>
      </c>
      <c r="C83" s="1101" t="s">
        <v>223</v>
      </c>
      <c r="D83" s="940">
        <v>10</v>
      </c>
      <c r="G83" s="340"/>
      <c r="H83" s="340"/>
      <c r="I83" s="340"/>
      <c r="J83" s="341"/>
      <c r="K83" s="340"/>
      <c r="L83" s="340"/>
      <c r="M83" s="340"/>
      <c r="N83" s="340"/>
      <c r="O83" s="340"/>
      <c r="P83" s="340"/>
      <c r="Q83" s="340"/>
    </row>
    <row r="84" spans="1:17" s="339" customFormat="1" ht="22.5">
      <c r="A84" s="330"/>
      <c r="B84" s="338" t="s">
        <v>1783</v>
      </c>
      <c r="C84" s="1101" t="s">
        <v>223</v>
      </c>
      <c r="D84" s="940">
        <v>1</v>
      </c>
      <c r="G84" s="340"/>
      <c r="H84" s="340"/>
      <c r="I84" s="340"/>
      <c r="J84" s="341"/>
      <c r="K84" s="340"/>
      <c r="L84" s="340"/>
      <c r="M84" s="340"/>
      <c r="N84" s="340"/>
      <c r="O84" s="340"/>
      <c r="P84" s="340"/>
      <c r="Q84" s="340"/>
    </row>
    <row r="85" spans="1:17" s="339" customFormat="1" ht="22.5">
      <c r="A85" s="330"/>
      <c r="B85" s="338" t="s">
        <v>1784</v>
      </c>
      <c r="C85" s="1101" t="s">
        <v>223</v>
      </c>
      <c r="D85" s="940">
        <v>1</v>
      </c>
      <c r="G85" s="340"/>
      <c r="H85" s="340"/>
      <c r="I85" s="340"/>
      <c r="J85" s="341"/>
      <c r="K85" s="340"/>
      <c r="L85" s="340"/>
      <c r="M85" s="340"/>
      <c r="N85" s="340"/>
      <c r="O85" s="340"/>
      <c r="P85" s="340"/>
      <c r="Q85" s="340"/>
    </row>
    <row r="86" spans="1:17" s="339" customFormat="1" ht="22.5">
      <c r="A86" s="330"/>
      <c r="B86" s="338" t="s">
        <v>1785</v>
      </c>
      <c r="C86" s="1101" t="s">
        <v>223</v>
      </c>
      <c r="D86" s="940">
        <v>4</v>
      </c>
      <c r="G86" s="340"/>
      <c r="H86" s="340"/>
      <c r="I86" s="340"/>
      <c r="J86" s="341"/>
      <c r="K86" s="340"/>
      <c r="L86" s="340"/>
      <c r="M86" s="340"/>
      <c r="N86" s="340"/>
      <c r="O86" s="340"/>
      <c r="P86" s="340"/>
      <c r="Q86" s="340"/>
    </row>
    <row r="87" spans="1:17" s="339" customFormat="1">
      <c r="A87" s="330"/>
      <c r="B87" s="338" t="s">
        <v>1786</v>
      </c>
      <c r="C87" s="1101" t="s">
        <v>223</v>
      </c>
      <c r="D87" s="940">
        <v>5</v>
      </c>
      <c r="G87" s="340"/>
      <c r="H87" s="340"/>
      <c r="I87" s="340"/>
      <c r="J87" s="341"/>
      <c r="K87" s="340"/>
      <c r="L87" s="340"/>
      <c r="M87" s="340"/>
      <c r="N87" s="340"/>
      <c r="O87" s="340"/>
      <c r="P87" s="340"/>
      <c r="Q87" s="340"/>
    </row>
    <row r="88" spans="1:17" s="339" customFormat="1">
      <c r="A88" s="330"/>
      <c r="B88" s="338" t="s">
        <v>1787</v>
      </c>
      <c r="C88" s="1101" t="s">
        <v>223</v>
      </c>
      <c r="D88" s="940">
        <v>20</v>
      </c>
      <c r="G88" s="340"/>
      <c r="H88" s="340"/>
      <c r="I88" s="340"/>
      <c r="J88" s="341"/>
      <c r="K88" s="340"/>
      <c r="L88" s="340"/>
      <c r="M88" s="340"/>
      <c r="N88" s="340"/>
      <c r="O88" s="340"/>
      <c r="P88" s="340"/>
      <c r="Q88" s="340"/>
    </row>
    <row r="89" spans="1:17" s="339" customFormat="1">
      <c r="A89" s="330"/>
      <c r="B89" s="338" t="s">
        <v>1788</v>
      </c>
      <c r="C89" s="1101" t="s">
        <v>223</v>
      </c>
      <c r="D89" s="940">
        <v>18</v>
      </c>
      <c r="G89" s="340"/>
      <c r="H89" s="340"/>
      <c r="I89" s="340"/>
      <c r="J89" s="341"/>
      <c r="K89" s="340"/>
      <c r="L89" s="340"/>
      <c r="M89" s="340"/>
      <c r="N89" s="340"/>
      <c r="O89" s="340"/>
      <c r="P89" s="340"/>
      <c r="Q89" s="340"/>
    </row>
    <row r="90" spans="1:17" s="343" customFormat="1">
      <c r="A90" s="330"/>
      <c r="B90" s="343" t="s">
        <v>1789</v>
      </c>
      <c r="C90" s="1101" t="s">
        <v>223</v>
      </c>
      <c r="D90" s="940">
        <v>1</v>
      </c>
      <c r="G90" s="344"/>
      <c r="H90" s="344"/>
      <c r="I90" s="344"/>
      <c r="J90" s="345"/>
      <c r="K90" s="344"/>
      <c r="L90" s="344"/>
      <c r="M90" s="344"/>
      <c r="N90" s="344"/>
      <c r="O90" s="344"/>
      <c r="P90" s="344"/>
      <c r="Q90" s="344"/>
    </row>
    <row r="91" spans="1:17" s="339" customFormat="1">
      <c r="A91" s="330"/>
      <c r="B91" s="338" t="s">
        <v>1790</v>
      </c>
      <c r="C91" s="1101" t="s">
        <v>223</v>
      </c>
      <c r="D91" s="940">
        <v>1</v>
      </c>
      <c r="G91" s="340"/>
      <c r="H91" s="340"/>
      <c r="I91" s="340"/>
      <c r="J91" s="341"/>
      <c r="K91" s="340"/>
      <c r="L91" s="340"/>
      <c r="M91" s="340"/>
      <c r="N91" s="340"/>
      <c r="O91" s="340"/>
      <c r="P91" s="340"/>
      <c r="Q91" s="340"/>
    </row>
    <row r="92" spans="1:17" s="339" customFormat="1">
      <c r="A92" s="330"/>
      <c r="B92" s="338" t="s">
        <v>1791</v>
      </c>
      <c r="C92" s="1101" t="s">
        <v>223</v>
      </c>
      <c r="D92" s="940">
        <v>4</v>
      </c>
      <c r="G92" s="340"/>
      <c r="H92" s="340"/>
      <c r="I92" s="340"/>
      <c r="J92" s="341"/>
      <c r="K92" s="340"/>
      <c r="L92" s="340"/>
      <c r="M92" s="340"/>
      <c r="N92" s="340"/>
      <c r="O92" s="340"/>
      <c r="P92" s="340"/>
      <c r="Q92" s="340"/>
    </row>
    <row r="93" spans="1:17" s="339" customFormat="1">
      <c r="A93" s="330"/>
      <c r="B93" s="338" t="s">
        <v>1792</v>
      </c>
      <c r="C93" s="1101" t="s">
        <v>223</v>
      </c>
      <c r="D93" s="940">
        <v>1</v>
      </c>
      <c r="G93" s="340"/>
      <c r="H93" s="340"/>
      <c r="I93" s="340"/>
      <c r="J93" s="341"/>
      <c r="K93" s="340"/>
      <c r="L93" s="340"/>
      <c r="M93" s="340"/>
      <c r="N93" s="340"/>
      <c r="O93" s="340"/>
      <c r="P93" s="340"/>
      <c r="Q93" s="340"/>
    </row>
    <row r="94" spans="1:17" s="339" customFormat="1" ht="22.5">
      <c r="A94" s="330"/>
      <c r="B94" s="338" t="s">
        <v>1793</v>
      </c>
      <c r="C94" s="1101" t="s">
        <v>223</v>
      </c>
      <c r="D94" s="940">
        <v>6</v>
      </c>
      <c r="G94" s="340"/>
      <c r="H94" s="340"/>
      <c r="I94" s="340"/>
      <c r="J94" s="341"/>
      <c r="K94" s="340"/>
      <c r="L94" s="340"/>
      <c r="M94" s="340"/>
      <c r="N94" s="340"/>
      <c r="O94" s="340"/>
      <c r="P94" s="340"/>
      <c r="Q94" s="340"/>
    </row>
    <row r="95" spans="1:17" s="339" customFormat="1" ht="22.5">
      <c r="A95" s="330"/>
      <c r="B95" s="338" t="s">
        <v>1794</v>
      </c>
      <c r="C95" s="1101" t="s">
        <v>223</v>
      </c>
      <c r="D95" s="940">
        <v>2</v>
      </c>
      <c r="G95" s="340"/>
      <c r="H95" s="340"/>
      <c r="I95" s="340"/>
      <c r="J95" s="341"/>
      <c r="K95" s="340"/>
      <c r="L95" s="340"/>
      <c r="M95" s="340"/>
      <c r="N95" s="340"/>
      <c r="O95" s="340"/>
      <c r="P95" s="340"/>
      <c r="Q95" s="340"/>
    </row>
    <row r="96" spans="1:17" s="339" customFormat="1">
      <c r="A96" s="330"/>
      <c r="B96" s="338" t="s">
        <v>1795</v>
      </c>
      <c r="C96" s="1101" t="s">
        <v>223</v>
      </c>
      <c r="D96" s="940">
        <v>8</v>
      </c>
      <c r="G96" s="340"/>
      <c r="H96" s="340"/>
      <c r="I96" s="340"/>
      <c r="J96" s="341"/>
      <c r="K96" s="340"/>
      <c r="L96" s="340"/>
      <c r="M96" s="340"/>
      <c r="N96" s="340"/>
      <c r="O96" s="340"/>
      <c r="P96" s="340"/>
      <c r="Q96" s="340"/>
    </row>
    <row r="97" spans="1:17" s="339" customFormat="1" ht="22.5">
      <c r="A97" s="330"/>
      <c r="B97" s="338" t="s">
        <v>1796</v>
      </c>
      <c r="C97" s="1101" t="s">
        <v>223</v>
      </c>
      <c r="D97" s="940">
        <v>1</v>
      </c>
      <c r="G97" s="340"/>
      <c r="H97" s="340"/>
      <c r="I97" s="340"/>
      <c r="J97" s="341"/>
      <c r="K97" s="340"/>
      <c r="L97" s="340"/>
      <c r="M97" s="340"/>
      <c r="N97" s="340"/>
      <c r="O97" s="340"/>
      <c r="P97" s="340"/>
      <c r="Q97" s="340"/>
    </row>
    <row r="98" spans="1:17" s="339" customFormat="1" ht="22.5">
      <c r="A98" s="330"/>
      <c r="B98" s="338" t="s">
        <v>1797</v>
      </c>
      <c r="C98" s="1101" t="s">
        <v>223</v>
      </c>
      <c r="D98" s="940">
        <v>4</v>
      </c>
      <c r="G98" s="340"/>
      <c r="H98" s="340"/>
      <c r="I98" s="340"/>
      <c r="J98" s="341"/>
      <c r="K98" s="340"/>
      <c r="L98" s="340"/>
      <c r="M98" s="340"/>
      <c r="N98" s="340"/>
      <c r="O98" s="340"/>
      <c r="P98" s="340"/>
      <c r="Q98" s="340"/>
    </row>
    <row r="99" spans="1:17" s="339" customFormat="1" ht="22.5">
      <c r="A99" s="330"/>
      <c r="B99" s="338" t="s">
        <v>1798</v>
      </c>
      <c r="C99" s="1101" t="s">
        <v>223</v>
      </c>
      <c r="D99" s="940">
        <v>6</v>
      </c>
      <c r="G99" s="340"/>
      <c r="H99" s="340"/>
      <c r="I99" s="340"/>
      <c r="J99" s="341"/>
      <c r="K99" s="340"/>
      <c r="L99" s="340"/>
      <c r="M99" s="340"/>
      <c r="N99" s="340"/>
      <c r="O99" s="340"/>
      <c r="P99" s="340"/>
      <c r="Q99" s="340"/>
    </row>
    <row r="100" spans="1:17" s="339" customFormat="1" ht="22.5">
      <c r="A100" s="330"/>
      <c r="B100" s="338" t="s">
        <v>1799</v>
      </c>
      <c r="C100" s="1101" t="s">
        <v>223</v>
      </c>
      <c r="D100" s="940">
        <v>1</v>
      </c>
      <c r="G100" s="340"/>
      <c r="H100" s="340"/>
      <c r="I100" s="340"/>
      <c r="J100" s="341"/>
      <c r="K100" s="340"/>
      <c r="L100" s="340"/>
      <c r="M100" s="340"/>
      <c r="N100" s="340"/>
      <c r="O100" s="340"/>
      <c r="P100" s="340"/>
      <c r="Q100" s="340"/>
    </row>
    <row r="101" spans="1:17" s="339" customFormat="1" ht="22.5">
      <c r="A101" s="330"/>
      <c r="B101" s="338" t="s">
        <v>1800</v>
      </c>
      <c r="C101" s="1101" t="s">
        <v>223</v>
      </c>
      <c r="D101" s="940">
        <v>1</v>
      </c>
      <c r="G101" s="340"/>
      <c r="H101" s="340"/>
      <c r="I101" s="340"/>
      <c r="J101" s="341"/>
      <c r="K101" s="340"/>
      <c r="L101" s="340"/>
      <c r="M101" s="340"/>
      <c r="N101" s="340"/>
      <c r="O101" s="340"/>
      <c r="P101" s="340"/>
      <c r="Q101" s="340"/>
    </row>
    <row r="102" spans="1:17" s="343" customFormat="1">
      <c r="A102" s="330"/>
      <c r="B102" s="343" t="s">
        <v>1801</v>
      </c>
      <c r="C102" s="1101" t="s">
        <v>223</v>
      </c>
      <c r="D102" s="940">
        <v>1</v>
      </c>
      <c r="G102" s="344"/>
      <c r="H102" s="344"/>
      <c r="I102" s="344"/>
      <c r="J102" s="345"/>
      <c r="K102" s="344"/>
      <c r="L102" s="344"/>
      <c r="M102" s="344"/>
      <c r="N102" s="344"/>
      <c r="O102" s="344"/>
      <c r="P102" s="344"/>
      <c r="Q102" s="344"/>
    </row>
    <row r="103" spans="1:17" s="343" customFormat="1" ht="22.5">
      <c r="A103" s="330"/>
      <c r="B103" s="343" t="s">
        <v>1802</v>
      </c>
      <c r="C103" s="1101" t="s">
        <v>1346</v>
      </c>
      <c r="D103" s="940">
        <v>8</v>
      </c>
      <c r="G103" s="344"/>
      <c r="H103" s="344"/>
      <c r="I103" s="344"/>
      <c r="J103" s="345"/>
      <c r="K103" s="344"/>
      <c r="L103" s="344"/>
      <c r="M103" s="344"/>
      <c r="N103" s="344"/>
      <c r="O103" s="344"/>
      <c r="P103" s="344"/>
      <c r="Q103" s="344"/>
    </row>
    <row r="104" spans="1:17" s="343" customFormat="1" ht="22.5">
      <c r="A104" s="330"/>
      <c r="B104" s="343" t="s">
        <v>1803</v>
      </c>
      <c r="C104" s="1101" t="s">
        <v>1346</v>
      </c>
      <c r="D104" s="940">
        <v>8</v>
      </c>
      <c r="G104" s="344"/>
      <c r="H104" s="344"/>
      <c r="I104" s="344"/>
      <c r="J104" s="345"/>
      <c r="K104" s="344"/>
      <c r="L104" s="344"/>
      <c r="M104" s="344"/>
      <c r="N104" s="344"/>
      <c r="O104" s="344"/>
      <c r="P104" s="344"/>
      <c r="Q104" s="344"/>
    </row>
    <row r="105" spans="1:17" s="339" customFormat="1">
      <c r="A105" s="330"/>
      <c r="B105" s="346" t="s">
        <v>1804</v>
      </c>
      <c r="C105" s="1102" t="s">
        <v>1759</v>
      </c>
      <c r="D105" s="941"/>
      <c r="E105" s="347"/>
      <c r="G105" s="340"/>
      <c r="H105" s="340"/>
      <c r="I105" s="340"/>
      <c r="J105" s="341"/>
      <c r="K105" s="340"/>
      <c r="L105" s="340"/>
      <c r="M105" s="340"/>
      <c r="N105" s="340"/>
      <c r="O105" s="340"/>
      <c r="P105" s="340"/>
      <c r="Q105" s="340"/>
    </row>
    <row r="106" spans="1:17" s="339" customFormat="1" ht="22.5">
      <c r="A106" s="330"/>
      <c r="B106" s="348" t="s">
        <v>1805</v>
      </c>
      <c r="C106" s="1102" t="s">
        <v>223</v>
      </c>
      <c r="D106" s="941">
        <v>1</v>
      </c>
      <c r="E106" s="347"/>
      <c r="G106" s="340"/>
      <c r="H106" s="340"/>
      <c r="I106" s="340"/>
      <c r="J106" s="341"/>
      <c r="K106" s="340"/>
      <c r="L106" s="340"/>
      <c r="M106" s="340"/>
      <c r="N106" s="340"/>
      <c r="O106" s="340"/>
      <c r="P106" s="340"/>
      <c r="Q106" s="340"/>
    </row>
    <row r="107" spans="1:17" s="339" customFormat="1" ht="22.5">
      <c r="A107" s="330"/>
      <c r="B107" s="348" t="s">
        <v>1806</v>
      </c>
      <c r="C107" s="1102" t="s">
        <v>223</v>
      </c>
      <c r="D107" s="941">
        <v>1</v>
      </c>
      <c r="E107" s="347"/>
      <c r="G107" s="340"/>
      <c r="H107" s="340"/>
      <c r="I107" s="340"/>
      <c r="J107" s="341"/>
      <c r="K107" s="340"/>
      <c r="L107" s="340"/>
      <c r="M107" s="340"/>
      <c r="N107" s="340"/>
      <c r="O107" s="340"/>
      <c r="P107" s="340"/>
      <c r="Q107" s="340"/>
    </row>
    <row r="108" spans="1:17" s="339" customFormat="1" ht="22.5">
      <c r="A108" s="330"/>
      <c r="B108" s="348" t="s">
        <v>1761</v>
      </c>
      <c r="C108" s="1102" t="s">
        <v>223</v>
      </c>
      <c r="D108" s="941">
        <v>2</v>
      </c>
      <c r="E108" s="347"/>
      <c r="G108" s="340"/>
      <c r="H108" s="340"/>
      <c r="I108" s="340"/>
      <c r="J108" s="341"/>
      <c r="K108" s="340"/>
      <c r="L108" s="340"/>
      <c r="M108" s="340"/>
      <c r="N108" s="340"/>
      <c r="O108" s="340"/>
      <c r="P108" s="340"/>
      <c r="Q108" s="340"/>
    </row>
    <row r="109" spans="1:17" s="339" customFormat="1" ht="22.5">
      <c r="A109" s="330"/>
      <c r="B109" s="348" t="s">
        <v>1807</v>
      </c>
      <c r="C109" s="1102" t="s">
        <v>223</v>
      </c>
      <c r="D109" s="941">
        <v>4</v>
      </c>
      <c r="E109" s="347"/>
      <c r="G109" s="340"/>
      <c r="H109" s="340"/>
      <c r="I109" s="340"/>
      <c r="J109" s="341"/>
      <c r="K109" s="340"/>
      <c r="L109" s="340"/>
      <c r="M109" s="340"/>
      <c r="N109" s="340"/>
      <c r="O109" s="340"/>
      <c r="P109" s="340"/>
      <c r="Q109" s="340"/>
    </row>
    <row r="110" spans="1:17" s="339" customFormat="1">
      <c r="A110" s="330"/>
      <c r="B110" s="348" t="s">
        <v>1808</v>
      </c>
      <c r="C110" s="1102" t="s">
        <v>223</v>
      </c>
      <c r="D110" s="941">
        <v>1</v>
      </c>
      <c r="E110" s="347"/>
      <c r="G110" s="340"/>
      <c r="H110" s="340"/>
      <c r="I110" s="340"/>
      <c r="J110" s="341"/>
      <c r="K110" s="340"/>
      <c r="L110" s="340"/>
      <c r="M110" s="340"/>
      <c r="N110" s="340"/>
      <c r="O110" s="340"/>
      <c r="P110" s="340"/>
      <c r="Q110" s="340"/>
    </row>
    <row r="111" spans="1:17" s="339" customFormat="1" ht="12" customHeight="1">
      <c r="A111" s="330"/>
      <c r="B111" s="348" t="s">
        <v>1809</v>
      </c>
      <c r="C111" s="1102" t="s">
        <v>223</v>
      </c>
      <c r="D111" s="941">
        <v>2</v>
      </c>
      <c r="E111" s="347"/>
      <c r="G111" s="340"/>
      <c r="H111" s="340"/>
      <c r="I111" s="340"/>
      <c r="J111" s="341"/>
      <c r="K111" s="340"/>
      <c r="L111" s="340"/>
      <c r="M111" s="340"/>
      <c r="N111" s="340"/>
      <c r="O111" s="340"/>
      <c r="P111" s="340"/>
      <c r="Q111" s="340"/>
    </row>
    <row r="112" spans="1:17" s="339" customFormat="1" ht="22.5">
      <c r="A112" s="330"/>
      <c r="B112" s="348" t="s">
        <v>1810</v>
      </c>
      <c r="C112" s="1102" t="s">
        <v>1346</v>
      </c>
      <c r="D112" s="941">
        <v>1</v>
      </c>
      <c r="E112" s="347"/>
      <c r="G112" s="340"/>
      <c r="H112" s="340"/>
      <c r="I112" s="340"/>
      <c r="J112" s="341"/>
      <c r="K112" s="340"/>
      <c r="L112" s="340"/>
      <c r="M112" s="340"/>
      <c r="N112" s="340"/>
      <c r="O112" s="340"/>
      <c r="P112" s="340"/>
      <c r="Q112" s="340"/>
    </row>
    <row r="113" spans="1:17" s="339" customFormat="1" ht="22.5">
      <c r="A113" s="330"/>
      <c r="B113" s="348" t="s">
        <v>1811</v>
      </c>
      <c r="C113" s="1102" t="s">
        <v>223</v>
      </c>
      <c r="D113" s="941">
        <v>2</v>
      </c>
      <c r="E113" s="347"/>
      <c r="G113" s="340"/>
      <c r="H113" s="340"/>
      <c r="I113" s="340"/>
      <c r="J113" s="341"/>
      <c r="K113" s="340"/>
      <c r="L113" s="340"/>
      <c r="M113" s="340"/>
      <c r="N113" s="340"/>
      <c r="O113" s="340"/>
      <c r="P113" s="340"/>
      <c r="Q113" s="340"/>
    </row>
    <row r="114" spans="1:17" s="339" customFormat="1" ht="22.5">
      <c r="A114" s="330"/>
      <c r="B114" s="348" t="s">
        <v>1812</v>
      </c>
      <c r="C114" s="1102" t="s">
        <v>223</v>
      </c>
      <c r="D114" s="941">
        <v>1</v>
      </c>
      <c r="E114" s="347"/>
      <c r="G114" s="340"/>
      <c r="H114" s="340"/>
      <c r="I114" s="340"/>
      <c r="J114" s="341"/>
      <c r="K114" s="340"/>
      <c r="L114" s="340"/>
      <c r="M114" s="340"/>
      <c r="N114" s="340"/>
      <c r="O114" s="340"/>
      <c r="P114" s="340"/>
      <c r="Q114" s="340"/>
    </row>
    <row r="115" spans="1:17" s="339" customFormat="1">
      <c r="A115" s="330"/>
      <c r="B115" s="348" t="s">
        <v>1813</v>
      </c>
      <c r="C115" s="1102" t="s">
        <v>223</v>
      </c>
      <c r="D115" s="941">
        <v>2</v>
      </c>
      <c r="E115" s="347"/>
      <c r="G115" s="340"/>
      <c r="H115" s="340"/>
      <c r="I115" s="340"/>
      <c r="J115" s="341"/>
      <c r="K115" s="340"/>
      <c r="L115" s="340"/>
      <c r="M115" s="340"/>
      <c r="N115" s="340"/>
      <c r="O115" s="340"/>
      <c r="P115" s="340"/>
      <c r="Q115" s="340"/>
    </row>
    <row r="116" spans="1:17" s="339" customFormat="1" ht="22.5">
      <c r="A116" s="330"/>
      <c r="B116" s="348" t="s">
        <v>1814</v>
      </c>
      <c r="C116" s="1102" t="s">
        <v>223</v>
      </c>
      <c r="D116" s="941">
        <v>1</v>
      </c>
      <c r="E116" s="347"/>
      <c r="G116" s="340"/>
      <c r="H116" s="340"/>
      <c r="I116" s="340"/>
      <c r="J116" s="341"/>
      <c r="K116" s="340"/>
      <c r="L116" s="340"/>
      <c r="M116" s="340"/>
      <c r="N116" s="340"/>
      <c r="O116" s="340"/>
      <c r="P116" s="340"/>
      <c r="Q116" s="340"/>
    </row>
    <row r="117" spans="1:17" s="339" customFormat="1" ht="22.5">
      <c r="A117" s="330"/>
      <c r="B117" s="348" t="s">
        <v>1815</v>
      </c>
      <c r="C117" s="1102" t="s">
        <v>223</v>
      </c>
      <c r="D117" s="941">
        <v>2</v>
      </c>
      <c r="E117" s="347"/>
      <c r="G117" s="340"/>
      <c r="H117" s="340"/>
      <c r="I117" s="340"/>
      <c r="J117" s="341"/>
      <c r="K117" s="340"/>
      <c r="L117" s="340"/>
      <c r="M117" s="340"/>
      <c r="N117" s="340"/>
      <c r="O117" s="340"/>
      <c r="P117" s="340"/>
      <c r="Q117" s="340"/>
    </row>
    <row r="118" spans="1:17" s="339" customFormat="1" ht="22.5">
      <c r="A118" s="330"/>
      <c r="B118" s="348" t="s">
        <v>1816</v>
      </c>
      <c r="C118" s="1102" t="s">
        <v>223</v>
      </c>
      <c r="D118" s="941">
        <v>6</v>
      </c>
      <c r="E118" s="347"/>
      <c r="G118" s="340"/>
      <c r="H118" s="340"/>
      <c r="I118" s="340"/>
      <c r="J118" s="341"/>
      <c r="K118" s="340"/>
      <c r="L118" s="340"/>
      <c r="M118" s="340"/>
      <c r="N118" s="340"/>
      <c r="O118" s="340"/>
      <c r="P118" s="340"/>
      <c r="Q118" s="340"/>
    </row>
    <row r="119" spans="1:17" s="339" customFormat="1" ht="22.5">
      <c r="A119" s="330"/>
      <c r="B119" s="348" t="s">
        <v>1817</v>
      </c>
      <c r="C119" s="1102" t="s">
        <v>223</v>
      </c>
      <c r="D119" s="941">
        <v>1</v>
      </c>
      <c r="E119" s="347"/>
      <c r="G119" s="340"/>
      <c r="H119" s="340"/>
      <c r="I119" s="340"/>
      <c r="J119" s="341"/>
      <c r="K119" s="340"/>
      <c r="L119" s="340"/>
      <c r="M119" s="340"/>
      <c r="N119" s="340"/>
      <c r="O119" s="340"/>
      <c r="P119" s="340"/>
      <c r="Q119" s="340"/>
    </row>
    <row r="120" spans="1:17" s="339" customFormat="1">
      <c r="A120" s="330"/>
      <c r="B120" s="342" t="s">
        <v>1818</v>
      </c>
      <c r="C120" s="1101" t="s">
        <v>1759</v>
      </c>
      <c r="D120" s="940"/>
      <c r="G120" s="340"/>
      <c r="H120" s="340"/>
      <c r="I120" s="349"/>
      <c r="J120" s="341"/>
      <c r="K120" s="340"/>
      <c r="L120" s="340"/>
      <c r="M120" s="340"/>
      <c r="N120" s="340"/>
      <c r="O120" s="340"/>
      <c r="P120" s="340"/>
      <c r="Q120" s="340"/>
    </row>
    <row r="121" spans="1:17" s="339" customFormat="1" ht="22.5">
      <c r="A121" s="330"/>
      <c r="B121" s="338" t="s">
        <v>1783</v>
      </c>
      <c r="C121" s="1101" t="s">
        <v>223</v>
      </c>
      <c r="D121" s="940">
        <v>2</v>
      </c>
      <c r="G121" s="340"/>
      <c r="H121" s="340"/>
      <c r="I121" s="340"/>
      <c r="J121" s="341"/>
      <c r="K121" s="340"/>
      <c r="L121" s="340"/>
      <c r="M121" s="340"/>
      <c r="N121" s="340"/>
      <c r="O121" s="340"/>
      <c r="P121" s="340"/>
      <c r="Q121" s="340"/>
    </row>
    <row r="122" spans="1:17" s="339" customFormat="1" ht="22.5">
      <c r="A122" s="330"/>
      <c r="B122" s="338" t="s">
        <v>1785</v>
      </c>
      <c r="C122" s="1101" t="s">
        <v>223</v>
      </c>
      <c r="D122" s="940">
        <v>2</v>
      </c>
      <c r="G122" s="340"/>
      <c r="H122" s="340"/>
      <c r="I122" s="340"/>
      <c r="J122" s="341"/>
      <c r="K122" s="340"/>
      <c r="L122" s="340"/>
      <c r="M122" s="340"/>
      <c r="N122" s="340"/>
      <c r="O122" s="340"/>
      <c r="P122" s="340"/>
      <c r="Q122" s="340"/>
    </row>
    <row r="123" spans="1:17" s="339" customFormat="1">
      <c r="A123" s="330"/>
      <c r="B123" s="338" t="s">
        <v>1786</v>
      </c>
      <c r="C123" s="1101" t="s">
        <v>223</v>
      </c>
      <c r="D123" s="940">
        <v>1</v>
      </c>
      <c r="G123" s="340"/>
      <c r="H123" s="340"/>
      <c r="I123" s="340"/>
      <c r="J123" s="341"/>
      <c r="K123" s="340"/>
      <c r="L123" s="340"/>
      <c r="M123" s="340"/>
      <c r="N123" s="340"/>
      <c r="O123" s="340"/>
      <c r="P123" s="340"/>
      <c r="Q123" s="340"/>
    </row>
    <row r="124" spans="1:17" s="339" customFormat="1">
      <c r="A124" s="330"/>
      <c r="B124" s="338" t="s">
        <v>1788</v>
      </c>
      <c r="C124" s="1101" t="s">
        <v>223</v>
      </c>
      <c r="D124" s="940">
        <v>24</v>
      </c>
      <c r="G124" s="340"/>
      <c r="H124" s="340"/>
      <c r="I124" s="340"/>
      <c r="J124" s="341"/>
      <c r="K124" s="340"/>
      <c r="L124" s="340"/>
      <c r="M124" s="340"/>
      <c r="N124" s="340"/>
      <c r="O124" s="340"/>
      <c r="P124" s="340"/>
      <c r="Q124" s="340"/>
    </row>
    <row r="125" spans="1:17" s="339" customFormat="1">
      <c r="A125" s="330"/>
      <c r="B125" s="338" t="s">
        <v>1819</v>
      </c>
      <c r="C125" s="1101" t="s">
        <v>223</v>
      </c>
      <c r="D125" s="940">
        <v>5</v>
      </c>
      <c r="G125" s="340"/>
      <c r="H125" s="340"/>
      <c r="I125" s="340"/>
      <c r="J125" s="341"/>
      <c r="K125" s="340"/>
      <c r="L125" s="340"/>
      <c r="M125" s="340"/>
      <c r="N125" s="340"/>
      <c r="O125" s="340"/>
      <c r="P125" s="340"/>
      <c r="Q125" s="340"/>
    </row>
    <row r="126" spans="1:17" s="339" customFormat="1">
      <c r="A126" s="330"/>
      <c r="B126" s="338" t="s">
        <v>1791</v>
      </c>
      <c r="C126" s="1101" t="s">
        <v>223</v>
      </c>
      <c r="D126" s="940">
        <v>3</v>
      </c>
      <c r="G126" s="340"/>
      <c r="H126" s="340"/>
      <c r="I126" s="340"/>
      <c r="J126" s="341"/>
      <c r="K126" s="340"/>
      <c r="L126" s="340"/>
      <c r="M126" s="340"/>
      <c r="N126" s="340"/>
      <c r="O126" s="340"/>
      <c r="P126" s="340"/>
      <c r="Q126" s="340"/>
    </row>
    <row r="127" spans="1:17" s="339" customFormat="1" ht="22.5">
      <c r="A127" s="330"/>
      <c r="B127" s="338" t="s">
        <v>1820</v>
      </c>
      <c r="C127" s="1101" t="s">
        <v>223</v>
      </c>
      <c r="D127" s="940">
        <v>1</v>
      </c>
      <c r="G127" s="340"/>
      <c r="H127" s="340"/>
      <c r="I127" s="340"/>
      <c r="J127" s="341"/>
      <c r="K127" s="340"/>
      <c r="L127" s="340"/>
      <c r="M127" s="340"/>
      <c r="N127" s="340"/>
      <c r="O127" s="340"/>
      <c r="P127" s="340"/>
      <c r="Q127" s="340"/>
    </row>
    <row r="128" spans="1:17" s="339" customFormat="1">
      <c r="A128" s="350"/>
      <c r="B128" s="346" t="s">
        <v>1821</v>
      </c>
      <c r="C128" s="1102" t="s">
        <v>1759</v>
      </c>
      <c r="D128" s="941"/>
      <c r="E128" s="347"/>
      <c r="G128" s="340"/>
      <c r="H128" s="340"/>
      <c r="I128" s="340"/>
      <c r="J128" s="341"/>
      <c r="K128" s="340"/>
      <c r="L128" s="340"/>
      <c r="M128" s="340"/>
      <c r="N128" s="340"/>
      <c r="O128" s="340"/>
      <c r="P128" s="340"/>
      <c r="Q128" s="340"/>
    </row>
    <row r="129" spans="1:17" s="339" customFormat="1" ht="22.5">
      <c r="A129" s="350"/>
      <c r="B129" s="348" t="s">
        <v>1822</v>
      </c>
      <c r="C129" s="1102" t="s">
        <v>223</v>
      </c>
      <c r="D129" s="941">
        <v>1</v>
      </c>
      <c r="E129" s="347"/>
      <c r="G129" s="340"/>
      <c r="H129" s="340"/>
      <c r="I129" s="340"/>
      <c r="J129" s="341"/>
      <c r="K129" s="340"/>
      <c r="L129" s="340"/>
      <c r="M129" s="340"/>
      <c r="N129" s="340"/>
      <c r="O129" s="340"/>
      <c r="P129" s="340"/>
      <c r="Q129" s="340"/>
    </row>
    <row r="130" spans="1:17" s="339" customFormat="1">
      <c r="A130" s="350"/>
      <c r="B130" s="348" t="s">
        <v>1823</v>
      </c>
      <c r="C130" s="1102" t="s">
        <v>223</v>
      </c>
      <c r="D130" s="941">
        <v>3</v>
      </c>
      <c r="E130" s="347"/>
      <c r="G130" s="340"/>
      <c r="H130" s="340"/>
      <c r="I130" s="340"/>
      <c r="J130" s="341"/>
      <c r="K130" s="340"/>
      <c r="L130" s="340"/>
      <c r="M130" s="340"/>
      <c r="N130" s="340"/>
      <c r="O130" s="340"/>
      <c r="P130" s="340"/>
      <c r="Q130" s="340"/>
    </row>
    <row r="131" spans="1:17" s="339" customFormat="1" ht="22.5">
      <c r="A131" s="350"/>
      <c r="B131" s="348" t="s">
        <v>1824</v>
      </c>
      <c r="C131" s="1102" t="s">
        <v>223</v>
      </c>
      <c r="D131" s="941">
        <v>6</v>
      </c>
      <c r="E131" s="347"/>
      <c r="G131" s="340"/>
      <c r="H131" s="340"/>
      <c r="I131" s="340"/>
      <c r="J131" s="341"/>
      <c r="K131" s="340"/>
      <c r="L131" s="340"/>
      <c r="M131" s="340"/>
      <c r="N131" s="340"/>
      <c r="O131" s="340"/>
      <c r="P131" s="340"/>
      <c r="Q131" s="340"/>
    </row>
    <row r="132" spans="1:17" s="339" customFormat="1" ht="22.5">
      <c r="A132" s="350"/>
      <c r="B132" s="348" t="s">
        <v>1825</v>
      </c>
      <c r="C132" s="1102" t="s">
        <v>223</v>
      </c>
      <c r="D132" s="941">
        <v>6</v>
      </c>
      <c r="E132" s="347"/>
      <c r="G132" s="340"/>
      <c r="H132" s="340"/>
      <c r="I132" s="340"/>
      <c r="J132" s="341"/>
      <c r="K132" s="340"/>
      <c r="L132" s="340"/>
      <c r="M132" s="340"/>
      <c r="N132" s="340"/>
      <c r="O132" s="340"/>
      <c r="P132" s="340"/>
      <c r="Q132" s="340"/>
    </row>
    <row r="133" spans="1:17" s="339" customFormat="1" ht="22.5">
      <c r="A133" s="350"/>
      <c r="B133" s="348" t="s">
        <v>1826</v>
      </c>
      <c r="C133" s="1102" t="s">
        <v>223</v>
      </c>
      <c r="D133" s="941">
        <v>12</v>
      </c>
      <c r="E133" s="347"/>
      <c r="G133" s="340"/>
      <c r="H133" s="340"/>
      <c r="I133" s="340"/>
      <c r="J133" s="341"/>
      <c r="K133" s="340"/>
      <c r="L133" s="340"/>
      <c r="M133" s="340"/>
      <c r="N133" s="340"/>
      <c r="O133" s="340"/>
      <c r="P133" s="340"/>
      <c r="Q133" s="340"/>
    </row>
    <row r="134" spans="1:17" s="339" customFormat="1" ht="22.5">
      <c r="A134" s="350"/>
      <c r="B134" s="348" t="s">
        <v>1827</v>
      </c>
      <c r="C134" s="1102" t="s">
        <v>223</v>
      </c>
      <c r="D134" s="941">
        <v>2</v>
      </c>
      <c r="E134" s="347"/>
      <c r="G134" s="340"/>
      <c r="H134" s="340"/>
      <c r="I134" s="340"/>
      <c r="J134" s="341"/>
      <c r="K134" s="340"/>
      <c r="L134" s="340"/>
      <c r="M134" s="340"/>
      <c r="N134" s="340"/>
      <c r="O134" s="340"/>
      <c r="P134" s="340"/>
      <c r="Q134" s="340"/>
    </row>
    <row r="135" spans="1:17" s="339" customFormat="1" ht="22.5">
      <c r="A135" s="350"/>
      <c r="B135" s="348" t="s">
        <v>1828</v>
      </c>
      <c r="C135" s="1102" t="s">
        <v>223</v>
      </c>
      <c r="D135" s="941">
        <v>4</v>
      </c>
      <c r="E135" s="347"/>
      <c r="G135" s="340"/>
      <c r="H135" s="340"/>
      <c r="I135" s="340"/>
      <c r="J135" s="341"/>
      <c r="K135" s="340"/>
      <c r="L135" s="340"/>
      <c r="M135" s="340"/>
      <c r="N135" s="340"/>
      <c r="O135" s="340"/>
      <c r="P135" s="340"/>
      <c r="Q135" s="340"/>
    </row>
    <row r="136" spans="1:17" s="339" customFormat="1" ht="22.5">
      <c r="A136" s="350"/>
      <c r="B136" s="348" t="s">
        <v>1829</v>
      </c>
      <c r="C136" s="1102" t="s">
        <v>223</v>
      </c>
      <c r="D136" s="941">
        <v>2</v>
      </c>
      <c r="E136" s="347"/>
      <c r="G136" s="340"/>
      <c r="H136" s="340"/>
      <c r="I136" s="340"/>
      <c r="J136" s="341"/>
      <c r="K136" s="340"/>
      <c r="L136" s="340"/>
      <c r="M136" s="340"/>
      <c r="N136" s="340"/>
      <c r="O136" s="340"/>
      <c r="P136" s="340"/>
      <c r="Q136" s="340"/>
    </row>
    <row r="137" spans="1:17" s="339" customFormat="1" ht="22.5">
      <c r="A137" s="350"/>
      <c r="B137" s="348" t="s">
        <v>1830</v>
      </c>
      <c r="C137" s="1102" t="s">
        <v>223</v>
      </c>
      <c r="D137" s="941">
        <v>4</v>
      </c>
      <c r="E137" s="347"/>
      <c r="G137" s="340"/>
      <c r="H137" s="340"/>
      <c r="I137" s="340"/>
      <c r="J137" s="341"/>
      <c r="K137" s="340"/>
      <c r="L137" s="340"/>
      <c r="M137" s="340"/>
      <c r="N137" s="340"/>
      <c r="O137" s="340"/>
      <c r="P137" s="340"/>
      <c r="Q137" s="340"/>
    </row>
    <row r="138" spans="1:17" s="339" customFormat="1" ht="22.5">
      <c r="A138" s="350"/>
      <c r="B138" s="348" t="s">
        <v>1831</v>
      </c>
      <c r="C138" s="1102" t="s">
        <v>223</v>
      </c>
      <c r="D138" s="941">
        <v>1</v>
      </c>
      <c r="E138" s="347"/>
      <c r="G138" s="340"/>
      <c r="H138" s="340"/>
      <c r="I138" s="340"/>
      <c r="J138" s="341"/>
      <c r="K138" s="340"/>
      <c r="L138" s="340"/>
      <c r="M138" s="340"/>
      <c r="N138" s="340"/>
      <c r="O138" s="340"/>
      <c r="P138" s="340"/>
      <c r="Q138" s="340"/>
    </row>
    <row r="139" spans="1:17" s="339" customFormat="1">
      <c r="A139" s="350"/>
      <c r="B139" s="348" t="s">
        <v>1787</v>
      </c>
      <c r="C139" s="1102" t="s">
        <v>223</v>
      </c>
      <c r="D139" s="941">
        <v>3</v>
      </c>
      <c r="E139" s="347"/>
      <c r="G139" s="340"/>
      <c r="H139" s="340"/>
      <c r="I139" s="340"/>
      <c r="J139" s="341"/>
      <c r="K139" s="340"/>
      <c r="L139" s="340"/>
      <c r="M139" s="340"/>
      <c r="N139" s="340"/>
      <c r="O139" s="340"/>
      <c r="P139" s="340"/>
      <c r="Q139" s="340"/>
    </row>
    <row r="140" spans="1:17" s="339" customFormat="1" ht="22.5">
      <c r="A140" s="350"/>
      <c r="B140" s="348" t="s">
        <v>1832</v>
      </c>
      <c r="C140" s="1102" t="s">
        <v>223</v>
      </c>
      <c r="D140" s="941">
        <v>1</v>
      </c>
      <c r="E140" s="347"/>
      <c r="G140" s="340"/>
      <c r="H140" s="340"/>
      <c r="I140" s="340"/>
      <c r="J140" s="341"/>
      <c r="K140" s="340"/>
      <c r="L140" s="340"/>
      <c r="M140" s="340"/>
      <c r="N140" s="340"/>
      <c r="O140" s="340"/>
      <c r="P140" s="340"/>
      <c r="Q140" s="340"/>
    </row>
    <row r="141" spans="1:17" s="339" customFormat="1" ht="22.5">
      <c r="A141" s="350"/>
      <c r="B141" s="348" t="s">
        <v>1833</v>
      </c>
      <c r="C141" s="1102" t="s">
        <v>223</v>
      </c>
      <c r="D141" s="941">
        <v>1</v>
      </c>
      <c r="E141" s="347"/>
      <c r="G141" s="340"/>
      <c r="H141" s="340"/>
      <c r="I141" s="340"/>
      <c r="J141" s="341"/>
      <c r="K141" s="340"/>
      <c r="L141" s="340"/>
      <c r="M141" s="340"/>
      <c r="N141" s="340"/>
      <c r="O141" s="340"/>
      <c r="P141" s="340"/>
      <c r="Q141" s="340"/>
    </row>
    <row r="142" spans="1:17" s="339" customFormat="1">
      <c r="A142" s="350"/>
      <c r="B142" s="348" t="s">
        <v>1834</v>
      </c>
      <c r="C142" s="1102" t="s">
        <v>223</v>
      </c>
      <c r="D142" s="941">
        <v>1</v>
      </c>
      <c r="E142" s="347"/>
      <c r="G142" s="340"/>
      <c r="H142" s="340"/>
      <c r="I142" s="340"/>
      <c r="J142" s="341"/>
      <c r="K142" s="340"/>
      <c r="L142" s="340"/>
      <c r="M142" s="340"/>
      <c r="N142" s="340"/>
      <c r="O142" s="340"/>
      <c r="P142" s="340"/>
      <c r="Q142" s="340"/>
    </row>
    <row r="143" spans="1:17" s="339" customFormat="1">
      <c r="A143" s="350"/>
      <c r="B143" s="348" t="s">
        <v>1835</v>
      </c>
      <c r="C143" s="1102" t="s">
        <v>223</v>
      </c>
      <c r="D143" s="941">
        <v>1</v>
      </c>
      <c r="E143" s="347"/>
      <c r="G143" s="340"/>
      <c r="H143" s="340"/>
      <c r="I143" s="340"/>
      <c r="J143" s="341"/>
      <c r="K143" s="340"/>
      <c r="L143" s="340"/>
      <c r="M143" s="340"/>
      <c r="N143" s="340"/>
      <c r="O143" s="340"/>
      <c r="P143" s="340"/>
      <c r="Q143" s="340"/>
    </row>
    <row r="144" spans="1:17" s="355" customFormat="1">
      <c r="A144" s="350"/>
      <c r="B144" s="351" t="s">
        <v>1836</v>
      </c>
      <c r="C144" s="1102" t="s">
        <v>233</v>
      </c>
      <c r="D144" s="941">
        <v>1</v>
      </c>
      <c r="E144" s="352"/>
      <c r="F144" s="353"/>
      <c r="G144" s="354"/>
      <c r="H144" s="194"/>
      <c r="I144" s="194"/>
      <c r="J144" s="354"/>
      <c r="K144" s="194"/>
      <c r="L144" s="194"/>
      <c r="M144" s="194"/>
      <c r="N144" s="194"/>
      <c r="O144" s="194"/>
      <c r="P144" s="194"/>
      <c r="Q144" s="194"/>
    </row>
    <row r="145" spans="1:17" s="355" customFormat="1">
      <c r="A145" s="350"/>
      <c r="B145" s="351" t="s">
        <v>1837</v>
      </c>
      <c r="C145" s="1102" t="s">
        <v>233</v>
      </c>
      <c r="D145" s="941">
        <v>1</v>
      </c>
      <c r="E145" s="352"/>
      <c r="F145" s="353"/>
      <c r="G145" s="354"/>
      <c r="H145" s="194"/>
      <c r="I145" s="194"/>
      <c r="J145" s="354"/>
      <c r="K145" s="194"/>
      <c r="L145" s="194"/>
      <c r="M145" s="194"/>
      <c r="N145" s="194"/>
      <c r="O145" s="194"/>
      <c r="P145" s="194"/>
      <c r="Q145" s="194"/>
    </row>
    <row r="146" spans="1:17" s="359" customFormat="1" ht="7.5" customHeight="1">
      <c r="A146" s="330"/>
      <c r="B146" s="332"/>
      <c r="C146" s="1103"/>
      <c r="D146" s="942"/>
      <c r="E146" s="356"/>
      <c r="F146" s="331"/>
      <c r="G146" s="196"/>
      <c r="H146" s="357"/>
      <c r="I146" s="357"/>
      <c r="J146" s="358"/>
      <c r="K146" s="357"/>
      <c r="L146" s="357"/>
      <c r="M146" s="357"/>
      <c r="N146" s="357"/>
      <c r="O146" s="357"/>
      <c r="P146" s="357"/>
      <c r="Q146" s="357"/>
    </row>
    <row r="147" spans="1:17" s="288" customFormat="1" ht="131.25" customHeight="1">
      <c r="A147" s="330"/>
      <c r="B147" s="355" t="s">
        <v>1838</v>
      </c>
      <c r="C147" s="1094" t="s">
        <v>233</v>
      </c>
      <c r="D147" s="933"/>
      <c r="E147" s="331"/>
      <c r="F147" s="331"/>
      <c r="G147" s="196"/>
      <c r="H147" s="197"/>
      <c r="I147" s="197"/>
      <c r="J147" s="196"/>
      <c r="K147" s="197"/>
      <c r="L147" s="197"/>
      <c r="M147" s="197"/>
      <c r="N147" s="197"/>
      <c r="O147" s="197"/>
      <c r="P147" s="197"/>
      <c r="Q147" s="197"/>
    </row>
    <row r="148" spans="1:17" s="364" customFormat="1" ht="6" customHeight="1">
      <c r="A148" s="330"/>
      <c r="B148" s="360"/>
      <c r="C148" s="1104"/>
      <c r="D148" s="943"/>
      <c r="E148" s="361"/>
      <c r="F148" s="361"/>
      <c r="G148" s="362"/>
      <c r="H148" s="363"/>
      <c r="I148" s="363"/>
      <c r="J148" s="362"/>
      <c r="K148" s="363"/>
      <c r="L148" s="363"/>
      <c r="M148" s="363"/>
      <c r="N148" s="363"/>
      <c r="O148" s="363"/>
      <c r="P148" s="363"/>
      <c r="Q148" s="363"/>
    </row>
    <row r="149" spans="1:17" s="364" customFormat="1" ht="6.75" customHeight="1">
      <c r="A149" s="330"/>
      <c r="B149" s="365"/>
      <c r="C149" s="1105"/>
      <c r="D149" s="944"/>
      <c r="E149" s="361"/>
      <c r="F149" s="361"/>
      <c r="G149" s="362"/>
      <c r="H149" s="363"/>
      <c r="I149" s="363"/>
      <c r="J149" s="362"/>
      <c r="K149" s="363"/>
      <c r="L149" s="363"/>
      <c r="M149" s="363"/>
      <c r="N149" s="363"/>
      <c r="O149" s="363"/>
      <c r="P149" s="363"/>
      <c r="Q149" s="363"/>
    </row>
    <row r="150" spans="1:17" s="288" customFormat="1">
      <c r="A150" s="330"/>
      <c r="B150" s="355"/>
      <c r="C150" s="1094" t="s">
        <v>1346</v>
      </c>
      <c r="D150" s="933">
        <v>1</v>
      </c>
      <c r="E150" s="331"/>
      <c r="F150" s="331">
        <f>SUM(D150*E150)</f>
        <v>0</v>
      </c>
      <c r="G150" s="196"/>
      <c r="H150" s="197"/>
      <c r="I150" s="197"/>
      <c r="J150" s="196"/>
      <c r="K150" s="197"/>
      <c r="L150" s="197"/>
      <c r="M150" s="197"/>
      <c r="N150" s="197"/>
      <c r="O150" s="197"/>
      <c r="P150" s="197"/>
      <c r="Q150" s="197"/>
    </row>
    <row r="151" spans="1:17" s="288" customFormat="1">
      <c r="A151" s="330"/>
      <c r="B151" s="355"/>
      <c r="C151" s="1094"/>
      <c r="D151" s="933"/>
      <c r="E151" s="331"/>
      <c r="F151" s="331"/>
      <c r="G151" s="196"/>
      <c r="H151" s="197"/>
      <c r="I151" s="197"/>
      <c r="J151" s="196"/>
      <c r="K151" s="197"/>
      <c r="L151" s="197"/>
      <c r="M151" s="197"/>
      <c r="N151" s="197"/>
      <c r="O151" s="197"/>
      <c r="P151" s="197"/>
      <c r="Q151" s="197"/>
    </row>
    <row r="152" spans="1:17" s="288" customFormat="1" ht="102">
      <c r="A152" s="330">
        <v>2</v>
      </c>
      <c r="B152" s="355" t="s">
        <v>1839</v>
      </c>
      <c r="C152" s="1094"/>
      <c r="D152" s="933"/>
      <c r="E152" s="331"/>
      <c r="F152" s="331"/>
      <c r="G152" s="196"/>
      <c r="H152" s="197"/>
      <c r="I152" s="197"/>
      <c r="J152" s="196"/>
      <c r="K152" s="197"/>
      <c r="L152" s="197"/>
      <c r="M152" s="197"/>
      <c r="N152" s="197"/>
      <c r="O152" s="197"/>
      <c r="P152" s="197"/>
      <c r="Q152" s="197"/>
    </row>
    <row r="153" spans="1:17" s="359" customFormat="1">
      <c r="A153" s="330"/>
      <c r="B153" s="332"/>
      <c r="C153" s="1103"/>
      <c r="D153" s="942"/>
      <c r="E153" s="356"/>
      <c r="F153" s="356"/>
      <c r="G153" s="366"/>
      <c r="H153" s="357"/>
      <c r="I153" s="357"/>
      <c r="J153" s="358"/>
      <c r="K153" s="357"/>
      <c r="L153" s="357"/>
      <c r="M153" s="357"/>
      <c r="N153" s="357"/>
      <c r="O153" s="357"/>
      <c r="P153" s="357"/>
      <c r="Q153" s="357"/>
    </row>
    <row r="154" spans="1:17" s="368" customFormat="1" ht="22.5">
      <c r="A154" s="330"/>
      <c r="B154" s="367" t="s">
        <v>1840</v>
      </c>
      <c r="C154" s="1094" t="s">
        <v>1346</v>
      </c>
      <c r="D154" s="940">
        <v>1</v>
      </c>
      <c r="G154" s="369"/>
      <c r="H154" s="369"/>
      <c r="I154" s="369"/>
      <c r="J154" s="370"/>
      <c r="K154" s="369"/>
      <c r="L154" s="369"/>
      <c r="M154" s="369"/>
      <c r="N154" s="369"/>
      <c r="O154" s="369"/>
      <c r="P154" s="369"/>
      <c r="Q154" s="369"/>
    </row>
    <row r="155" spans="1:17" s="368" customFormat="1" ht="22.5">
      <c r="A155" s="330"/>
      <c r="B155" s="367" t="s">
        <v>1841</v>
      </c>
      <c r="C155" s="1101" t="s">
        <v>223</v>
      </c>
      <c r="D155" s="940">
        <v>1</v>
      </c>
      <c r="G155" s="369"/>
      <c r="H155" s="369"/>
      <c r="I155" s="369"/>
      <c r="J155" s="370"/>
      <c r="K155" s="369"/>
      <c r="L155" s="369"/>
      <c r="M155" s="369"/>
      <c r="N155" s="369"/>
      <c r="O155" s="369"/>
      <c r="P155" s="369"/>
      <c r="Q155" s="369"/>
    </row>
    <row r="156" spans="1:17" s="368" customFormat="1">
      <c r="A156" s="330"/>
      <c r="B156" s="367" t="s">
        <v>1842</v>
      </c>
      <c r="C156" s="1101" t="s">
        <v>223</v>
      </c>
      <c r="D156" s="940">
        <v>1</v>
      </c>
      <c r="G156" s="369"/>
      <c r="H156" s="369"/>
      <c r="I156" s="369"/>
      <c r="J156" s="370"/>
      <c r="K156" s="369"/>
      <c r="L156" s="369"/>
      <c r="M156" s="369"/>
      <c r="N156" s="369"/>
      <c r="O156" s="369"/>
      <c r="P156" s="369"/>
      <c r="Q156" s="369"/>
    </row>
    <row r="157" spans="1:17" s="368" customFormat="1" ht="22.5">
      <c r="A157" s="330"/>
      <c r="B157" s="367" t="s">
        <v>1843</v>
      </c>
      <c r="C157" s="1101" t="s">
        <v>223</v>
      </c>
      <c r="D157" s="940">
        <v>1</v>
      </c>
      <c r="G157" s="369"/>
      <c r="H157" s="369"/>
      <c r="I157" s="369"/>
      <c r="J157" s="370"/>
      <c r="K157" s="369"/>
      <c r="L157" s="369"/>
      <c r="M157" s="369"/>
      <c r="N157" s="369"/>
      <c r="O157" s="369"/>
      <c r="P157" s="369"/>
      <c r="Q157" s="369"/>
    </row>
    <row r="158" spans="1:17" s="368" customFormat="1" ht="22.5">
      <c r="A158" s="330"/>
      <c r="B158" s="367" t="s">
        <v>1784</v>
      </c>
      <c r="C158" s="1101" t="s">
        <v>223</v>
      </c>
      <c r="D158" s="940">
        <v>1</v>
      </c>
      <c r="G158" s="369"/>
      <c r="H158" s="369"/>
      <c r="I158" s="369"/>
      <c r="J158" s="370"/>
      <c r="K158" s="369"/>
      <c r="L158" s="369"/>
      <c r="M158" s="369"/>
      <c r="N158" s="369"/>
      <c r="O158" s="369"/>
      <c r="P158" s="369"/>
      <c r="Q158" s="369"/>
    </row>
    <row r="159" spans="1:17" s="368" customFormat="1">
      <c r="A159" s="330"/>
      <c r="B159" s="367" t="s">
        <v>1762</v>
      </c>
      <c r="C159" s="1101" t="s">
        <v>223</v>
      </c>
      <c r="D159" s="940">
        <v>1</v>
      </c>
      <c r="G159" s="369"/>
      <c r="H159" s="369"/>
      <c r="I159" s="369"/>
      <c r="J159" s="370"/>
      <c r="K159" s="369"/>
      <c r="L159" s="369"/>
      <c r="M159" s="369"/>
      <c r="N159" s="369"/>
      <c r="O159" s="369"/>
      <c r="P159" s="369"/>
      <c r="Q159" s="369"/>
    </row>
    <row r="160" spans="1:17" s="368" customFormat="1" ht="22.5">
      <c r="A160" s="330"/>
      <c r="B160" s="367" t="s">
        <v>1763</v>
      </c>
      <c r="C160" s="1101" t="s">
        <v>223</v>
      </c>
      <c r="D160" s="940">
        <v>1</v>
      </c>
      <c r="G160" s="369"/>
      <c r="H160" s="369"/>
      <c r="I160" s="369"/>
      <c r="J160" s="370"/>
      <c r="K160" s="369"/>
      <c r="L160" s="369"/>
      <c r="M160" s="369"/>
      <c r="N160" s="369"/>
      <c r="O160" s="369"/>
      <c r="P160" s="369"/>
      <c r="Q160" s="369"/>
    </row>
    <row r="161" spans="1:17" s="368" customFormat="1" ht="22.5">
      <c r="A161" s="330"/>
      <c r="B161" s="367" t="s">
        <v>1764</v>
      </c>
      <c r="C161" s="1101" t="s">
        <v>223</v>
      </c>
      <c r="D161" s="940">
        <v>1</v>
      </c>
      <c r="G161" s="369"/>
      <c r="H161" s="369"/>
      <c r="I161" s="369"/>
      <c r="J161" s="370"/>
      <c r="K161" s="369"/>
      <c r="L161" s="369"/>
      <c r="M161" s="369"/>
      <c r="N161" s="369"/>
      <c r="O161" s="369"/>
      <c r="P161" s="369"/>
      <c r="Q161" s="369"/>
    </row>
    <row r="162" spans="1:17" s="368" customFormat="1" ht="22.5">
      <c r="A162" s="330"/>
      <c r="B162" s="367" t="s">
        <v>1765</v>
      </c>
      <c r="C162" s="1101" t="s">
        <v>223</v>
      </c>
      <c r="D162" s="940">
        <v>1</v>
      </c>
      <c r="G162" s="369"/>
      <c r="H162" s="369"/>
      <c r="I162" s="369"/>
      <c r="J162" s="370"/>
      <c r="K162" s="369"/>
      <c r="L162" s="369"/>
      <c r="M162" s="369"/>
      <c r="N162" s="369"/>
      <c r="O162" s="369"/>
      <c r="P162" s="369"/>
      <c r="Q162" s="369"/>
    </row>
    <row r="163" spans="1:17" s="368" customFormat="1" ht="22.5">
      <c r="A163" s="330"/>
      <c r="B163" s="367" t="s">
        <v>1844</v>
      </c>
      <c r="C163" s="1101" t="s">
        <v>223</v>
      </c>
      <c r="D163" s="940">
        <v>1</v>
      </c>
      <c r="G163" s="369"/>
      <c r="H163" s="369"/>
      <c r="I163" s="369"/>
      <c r="J163" s="370"/>
      <c r="K163" s="369"/>
      <c r="L163" s="369"/>
      <c r="M163" s="369"/>
      <c r="N163" s="369"/>
      <c r="O163" s="369"/>
      <c r="P163" s="369"/>
      <c r="Q163" s="369"/>
    </row>
    <row r="164" spans="1:17" s="368" customFormat="1" ht="22.5">
      <c r="A164" s="330"/>
      <c r="B164" s="367" t="s">
        <v>1785</v>
      </c>
      <c r="C164" s="1101" t="s">
        <v>223</v>
      </c>
      <c r="D164" s="940">
        <v>4</v>
      </c>
      <c r="G164" s="369"/>
      <c r="H164" s="369"/>
      <c r="I164" s="369"/>
      <c r="J164" s="370"/>
      <c r="K164" s="369"/>
      <c r="L164" s="369"/>
      <c r="M164" s="369"/>
      <c r="N164" s="369"/>
      <c r="O164" s="369"/>
      <c r="P164" s="369"/>
      <c r="Q164" s="369"/>
    </row>
    <row r="165" spans="1:17" s="368" customFormat="1">
      <c r="A165" s="330"/>
      <c r="B165" s="367" t="s">
        <v>1786</v>
      </c>
      <c r="C165" s="1101" t="s">
        <v>223</v>
      </c>
      <c r="D165" s="940">
        <v>2</v>
      </c>
      <c r="G165" s="369"/>
      <c r="H165" s="369"/>
      <c r="I165" s="369"/>
      <c r="J165" s="370"/>
      <c r="K165" s="369"/>
      <c r="L165" s="369"/>
      <c r="M165" s="369"/>
      <c r="N165" s="369"/>
      <c r="O165" s="369"/>
      <c r="P165" s="369"/>
      <c r="Q165" s="369"/>
    </row>
    <row r="166" spans="1:17" s="368" customFormat="1">
      <c r="A166" s="330"/>
      <c r="B166" s="367" t="s">
        <v>1787</v>
      </c>
      <c r="C166" s="1101" t="s">
        <v>223</v>
      </c>
      <c r="D166" s="940">
        <v>15</v>
      </c>
      <c r="G166" s="369"/>
      <c r="H166" s="369"/>
      <c r="I166" s="369"/>
      <c r="J166" s="370"/>
      <c r="K166" s="369"/>
      <c r="L166" s="369"/>
      <c r="M166" s="369"/>
      <c r="N166" s="369"/>
      <c r="O166" s="369"/>
      <c r="P166" s="369"/>
      <c r="Q166" s="369"/>
    </row>
    <row r="167" spans="1:17" s="368" customFormat="1">
      <c r="A167" s="330"/>
      <c r="B167" s="367" t="s">
        <v>1788</v>
      </c>
      <c r="C167" s="1101" t="s">
        <v>223</v>
      </c>
      <c r="D167" s="940">
        <v>15</v>
      </c>
      <c r="G167" s="369"/>
      <c r="H167" s="369"/>
      <c r="I167" s="369"/>
      <c r="J167" s="370"/>
      <c r="K167" s="369"/>
      <c r="L167" s="369"/>
      <c r="M167" s="369"/>
      <c r="N167" s="369"/>
      <c r="O167" s="369"/>
      <c r="P167" s="369"/>
      <c r="Q167" s="369"/>
    </row>
    <row r="168" spans="1:17" s="368" customFormat="1">
      <c r="A168" s="330"/>
      <c r="B168" s="367" t="s">
        <v>1819</v>
      </c>
      <c r="C168" s="1101" t="s">
        <v>223</v>
      </c>
      <c r="D168" s="940">
        <v>6</v>
      </c>
      <c r="G168" s="369"/>
      <c r="H168" s="369"/>
      <c r="I168" s="369"/>
      <c r="J168" s="370"/>
      <c r="K168" s="369"/>
      <c r="L168" s="369"/>
      <c r="M168" s="369"/>
      <c r="N168" s="369"/>
      <c r="O168" s="369"/>
      <c r="P168" s="369"/>
      <c r="Q168" s="369"/>
    </row>
    <row r="169" spans="1:17" s="368" customFormat="1">
      <c r="A169" s="330"/>
      <c r="B169" s="367" t="s">
        <v>1845</v>
      </c>
      <c r="C169" s="1101" t="s">
        <v>223</v>
      </c>
      <c r="D169" s="940">
        <v>6</v>
      </c>
      <c r="G169" s="369"/>
      <c r="H169" s="369"/>
      <c r="I169" s="369"/>
      <c r="J169" s="370"/>
      <c r="K169" s="369"/>
      <c r="L169" s="369"/>
      <c r="M169" s="369"/>
      <c r="N169" s="369"/>
      <c r="O169" s="369"/>
      <c r="P169" s="369"/>
      <c r="Q169" s="369"/>
    </row>
    <row r="170" spans="1:17" s="368" customFormat="1" ht="22.5">
      <c r="A170" s="330"/>
      <c r="B170" s="367" t="s">
        <v>1793</v>
      </c>
      <c r="C170" s="1101" t="s">
        <v>223</v>
      </c>
      <c r="D170" s="940">
        <v>6</v>
      </c>
      <c r="G170" s="369"/>
      <c r="H170" s="369"/>
      <c r="I170" s="370"/>
      <c r="J170" s="370"/>
      <c r="K170" s="369"/>
      <c r="L170" s="369"/>
      <c r="M170" s="369"/>
      <c r="N170" s="369"/>
      <c r="O170" s="369"/>
      <c r="P170" s="369"/>
      <c r="Q170" s="369"/>
    </row>
    <row r="171" spans="1:17" s="368" customFormat="1">
      <c r="A171" s="330"/>
      <c r="B171" s="367" t="s">
        <v>1795</v>
      </c>
      <c r="C171" s="1101" t="s">
        <v>223</v>
      </c>
      <c r="D171" s="940">
        <v>7</v>
      </c>
      <c r="G171" s="369"/>
      <c r="H171" s="369"/>
      <c r="I171" s="370"/>
      <c r="J171" s="370"/>
      <c r="K171" s="369"/>
      <c r="L171" s="369"/>
      <c r="M171" s="369"/>
      <c r="N171" s="369"/>
      <c r="O171" s="369"/>
      <c r="P171" s="369"/>
      <c r="Q171" s="369"/>
    </row>
    <row r="172" spans="1:17" s="368" customFormat="1" ht="22.5">
      <c r="A172" s="330"/>
      <c r="B172" s="367" t="s">
        <v>1846</v>
      </c>
      <c r="C172" s="1101" t="s">
        <v>223</v>
      </c>
      <c r="D172" s="940">
        <v>6</v>
      </c>
      <c r="G172" s="369"/>
      <c r="H172" s="369"/>
      <c r="I172" s="370"/>
      <c r="J172" s="370"/>
      <c r="K172" s="369"/>
      <c r="L172" s="369"/>
      <c r="M172" s="369"/>
      <c r="N172" s="369"/>
      <c r="O172" s="369"/>
      <c r="P172" s="369"/>
      <c r="Q172" s="369"/>
    </row>
    <row r="173" spans="1:17" s="368" customFormat="1" ht="22.5">
      <c r="A173" s="330"/>
      <c r="B173" s="367" t="s">
        <v>1847</v>
      </c>
      <c r="C173" s="1101" t="s">
        <v>223</v>
      </c>
      <c r="D173" s="940">
        <v>1</v>
      </c>
      <c r="G173" s="369"/>
      <c r="H173" s="369"/>
      <c r="I173" s="369"/>
      <c r="J173" s="370"/>
      <c r="K173" s="369"/>
      <c r="L173" s="369"/>
      <c r="M173" s="369"/>
      <c r="N173" s="369"/>
      <c r="O173" s="369"/>
      <c r="P173" s="369"/>
      <c r="Q173" s="369"/>
    </row>
    <row r="174" spans="1:17" s="368" customFormat="1" ht="22.5">
      <c r="A174" s="330"/>
      <c r="B174" s="367" t="s">
        <v>1848</v>
      </c>
      <c r="C174" s="1101" t="s">
        <v>223</v>
      </c>
      <c r="D174" s="940">
        <v>3</v>
      </c>
      <c r="G174" s="369"/>
      <c r="H174" s="369"/>
      <c r="I174" s="369"/>
      <c r="J174" s="370"/>
      <c r="K174" s="369"/>
      <c r="L174" s="369"/>
      <c r="M174" s="369"/>
      <c r="N174" s="369"/>
      <c r="O174" s="369"/>
      <c r="P174" s="369"/>
      <c r="Q174" s="369"/>
    </row>
    <row r="175" spans="1:17" s="355" customFormat="1">
      <c r="A175" s="330"/>
      <c r="B175" s="343" t="s">
        <v>1836</v>
      </c>
      <c r="C175" s="1101" t="s">
        <v>233</v>
      </c>
      <c r="D175" s="940">
        <v>1</v>
      </c>
      <c r="E175" s="353"/>
      <c r="F175" s="353"/>
      <c r="G175" s="354"/>
      <c r="H175" s="194"/>
      <c r="I175" s="194"/>
      <c r="J175" s="354"/>
      <c r="K175" s="194"/>
      <c r="L175" s="194"/>
      <c r="M175" s="194"/>
      <c r="N175" s="194"/>
      <c r="O175" s="194"/>
      <c r="P175" s="194"/>
      <c r="Q175" s="194"/>
    </row>
    <row r="176" spans="1:17" s="355" customFormat="1">
      <c r="A176" s="330"/>
      <c r="B176" s="343" t="s">
        <v>1837</v>
      </c>
      <c r="C176" s="1101" t="s">
        <v>233</v>
      </c>
      <c r="D176" s="940">
        <v>1</v>
      </c>
      <c r="E176" s="353"/>
      <c r="F176" s="353"/>
      <c r="G176" s="354"/>
      <c r="H176" s="194"/>
      <c r="I176" s="194"/>
      <c r="J176" s="354"/>
      <c r="K176" s="194"/>
      <c r="L176" s="194"/>
      <c r="M176" s="194"/>
      <c r="N176" s="194"/>
      <c r="O176" s="194"/>
      <c r="P176" s="194"/>
      <c r="Q176" s="194"/>
    </row>
    <row r="177" spans="1:17" s="359" customFormat="1" ht="7.5" customHeight="1">
      <c r="A177" s="330"/>
      <c r="B177" s="332"/>
      <c r="C177" s="1103"/>
      <c r="D177" s="942"/>
      <c r="E177" s="356"/>
      <c r="F177" s="331"/>
      <c r="G177" s="196"/>
      <c r="H177" s="357"/>
      <c r="I177" s="357"/>
      <c r="J177" s="358"/>
      <c r="K177" s="357"/>
      <c r="L177" s="357"/>
      <c r="M177" s="357"/>
      <c r="N177" s="357"/>
      <c r="O177" s="357"/>
      <c r="P177" s="357"/>
      <c r="Q177" s="357"/>
    </row>
    <row r="178" spans="1:17" s="288" customFormat="1" ht="126.75" customHeight="1">
      <c r="A178" s="330"/>
      <c r="B178" s="355" t="s">
        <v>1838</v>
      </c>
      <c r="C178" s="1094" t="s">
        <v>233</v>
      </c>
      <c r="D178" s="933"/>
      <c r="E178" s="331"/>
      <c r="F178" s="331"/>
      <c r="G178" s="196"/>
      <c r="H178" s="197"/>
      <c r="I178" s="197"/>
      <c r="J178" s="196"/>
      <c r="K178" s="197"/>
      <c r="L178" s="197"/>
      <c r="M178" s="197"/>
      <c r="N178" s="197"/>
      <c r="O178" s="197"/>
      <c r="P178" s="197"/>
      <c r="Q178" s="197"/>
    </row>
    <row r="179" spans="1:17" s="364" customFormat="1" ht="9" customHeight="1">
      <c r="A179" s="330"/>
      <c r="B179" s="360"/>
      <c r="C179" s="1104"/>
      <c r="D179" s="943"/>
      <c r="E179" s="361"/>
      <c r="F179" s="361"/>
      <c r="G179" s="362"/>
      <c r="H179" s="363"/>
      <c r="I179" s="363"/>
      <c r="J179" s="362"/>
      <c r="K179" s="363"/>
      <c r="L179" s="363"/>
      <c r="M179" s="363"/>
      <c r="N179" s="363"/>
      <c r="O179" s="363"/>
      <c r="P179" s="363"/>
      <c r="Q179" s="363"/>
    </row>
    <row r="180" spans="1:17" s="364" customFormat="1" ht="9" customHeight="1">
      <c r="A180" s="330"/>
      <c r="B180" s="365"/>
      <c r="C180" s="1105"/>
      <c r="D180" s="944"/>
      <c r="E180" s="361"/>
      <c r="F180" s="361"/>
      <c r="G180" s="362"/>
      <c r="H180" s="363"/>
      <c r="I180" s="363"/>
      <c r="J180" s="362"/>
      <c r="K180" s="363"/>
      <c r="L180" s="363"/>
      <c r="M180" s="363"/>
      <c r="N180" s="363"/>
      <c r="O180" s="363"/>
      <c r="P180" s="363"/>
      <c r="Q180" s="363"/>
    </row>
    <row r="181" spans="1:17" s="288" customFormat="1">
      <c r="A181" s="330"/>
      <c r="B181" s="355"/>
      <c r="C181" s="1094" t="s">
        <v>1346</v>
      </c>
      <c r="D181" s="933">
        <v>1</v>
      </c>
      <c r="E181" s="331"/>
      <c r="F181" s="331">
        <f>SUM(D181*E181)</f>
        <v>0</v>
      </c>
      <c r="G181" s="196"/>
      <c r="H181" s="197"/>
      <c r="I181" s="197"/>
      <c r="J181" s="196"/>
      <c r="K181" s="197"/>
      <c r="L181" s="197"/>
      <c r="M181" s="197"/>
      <c r="N181" s="197"/>
      <c r="O181" s="197"/>
      <c r="P181" s="197"/>
      <c r="Q181" s="197"/>
    </row>
    <row r="182" spans="1:17" s="371" customFormat="1">
      <c r="A182" s="330"/>
      <c r="C182" s="1483"/>
      <c r="D182" s="997"/>
      <c r="G182" s="1484"/>
      <c r="H182" s="1484"/>
      <c r="I182" s="1484"/>
      <c r="J182" s="312"/>
      <c r="K182" s="1484"/>
      <c r="L182" s="1484"/>
      <c r="M182" s="1484"/>
      <c r="N182" s="1484"/>
      <c r="O182" s="1484"/>
      <c r="P182" s="1484"/>
      <c r="Q182" s="1484"/>
    </row>
    <row r="183" spans="1:17" s="288" customFormat="1">
      <c r="A183" s="330"/>
      <c r="B183" s="355"/>
      <c r="C183" s="1094"/>
      <c r="D183" s="933"/>
      <c r="E183" s="331"/>
      <c r="F183" s="331"/>
      <c r="G183" s="196"/>
      <c r="H183" s="197"/>
      <c r="I183" s="197"/>
      <c r="J183" s="196"/>
      <c r="K183" s="197"/>
      <c r="L183" s="197"/>
      <c r="M183" s="197"/>
      <c r="N183" s="197"/>
      <c r="O183" s="197"/>
      <c r="P183" s="197"/>
      <c r="Q183" s="197"/>
    </row>
    <row r="184" spans="1:17" s="288" customFormat="1" ht="102">
      <c r="A184" s="330">
        <v>3</v>
      </c>
      <c r="B184" s="355" t="s">
        <v>1849</v>
      </c>
      <c r="C184" s="1094"/>
      <c r="D184" s="933"/>
      <c r="E184" s="331"/>
      <c r="F184" s="331"/>
      <c r="G184" s="196"/>
      <c r="H184" s="197"/>
      <c r="I184" s="197"/>
      <c r="J184" s="196"/>
      <c r="K184" s="197"/>
      <c r="L184" s="197"/>
      <c r="M184" s="197"/>
      <c r="N184" s="197"/>
      <c r="O184" s="197"/>
      <c r="P184" s="197"/>
      <c r="Q184" s="197"/>
    </row>
    <row r="185" spans="1:17" s="343" customFormat="1" ht="22.5">
      <c r="A185" s="330"/>
      <c r="B185" s="343" t="s">
        <v>1850</v>
      </c>
      <c r="C185" s="296" t="s">
        <v>1346</v>
      </c>
      <c r="D185" s="940">
        <v>1</v>
      </c>
      <c r="G185" s="344"/>
      <c r="H185" s="344"/>
      <c r="I185" s="344"/>
      <c r="J185" s="345"/>
      <c r="K185" s="344"/>
      <c r="L185" s="344"/>
      <c r="M185" s="344"/>
      <c r="N185" s="344"/>
      <c r="O185" s="344"/>
      <c r="P185" s="344"/>
      <c r="Q185" s="344"/>
    </row>
    <row r="186" spans="1:17" s="343" customFormat="1" ht="22.5">
      <c r="A186" s="330"/>
      <c r="B186" s="343" t="s">
        <v>1851</v>
      </c>
      <c r="C186" s="1101" t="s">
        <v>223</v>
      </c>
      <c r="D186" s="940">
        <v>1</v>
      </c>
      <c r="G186" s="344"/>
      <c r="H186" s="344"/>
      <c r="I186" s="344"/>
      <c r="J186" s="345"/>
      <c r="K186" s="344"/>
      <c r="L186" s="344"/>
      <c r="M186" s="344"/>
      <c r="N186" s="344"/>
      <c r="O186" s="344"/>
      <c r="P186" s="344"/>
      <c r="Q186" s="344"/>
    </row>
    <row r="187" spans="1:17" s="343" customFormat="1">
      <c r="A187" s="330"/>
      <c r="B187" s="343" t="s">
        <v>1842</v>
      </c>
      <c r="C187" s="1101" t="s">
        <v>223</v>
      </c>
      <c r="D187" s="940">
        <v>1</v>
      </c>
      <c r="G187" s="344"/>
      <c r="H187" s="344"/>
      <c r="I187" s="344"/>
      <c r="J187" s="345"/>
      <c r="K187" s="344"/>
      <c r="L187" s="344"/>
      <c r="M187" s="344"/>
      <c r="N187" s="344"/>
      <c r="O187" s="344"/>
      <c r="P187" s="344"/>
      <c r="Q187" s="344"/>
    </row>
    <row r="188" spans="1:17" s="343" customFormat="1">
      <c r="A188" s="330"/>
      <c r="B188" s="343" t="s">
        <v>1852</v>
      </c>
      <c r="C188" s="1101" t="s">
        <v>223</v>
      </c>
      <c r="D188" s="940">
        <v>1</v>
      </c>
      <c r="G188" s="344"/>
      <c r="H188" s="344"/>
      <c r="I188" s="344"/>
      <c r="J188" s="345"/>
      <c r="K188" s="344"/>
      <c r="L188" s="344"/>
      <c r="M188" s="344"/>
      <c r="N188" s="344"/>
      <c r="O188" s="344"/>
      <c r="P188" s="344"/>
      <c r="Q188" s="344"/>
    </row>
    <row r="189" spans="1:17" s="343" customFormat="1" ht="22.5">
      <c r="A189" s="330"/>
      <c r="B189" s="343" t="s">
        <v>1844</v>
      </c>
      <c r="C189" s="1101" t="s">
        <v>223</v>
      </c>
      <c r="D189" s="940">
        <v>1</v>
      </c>
      <c r="G189" s="344"/>
      <c r="H189" s="344"/>
      <c r="I189" s="344"/>
      <c r="J189" s="345"/>
      <c r="K189" s="344"/>
      <c r="L189" s="344"/>
      <c r="M189" s="344"/>
      <c r="N189" s="344"/>
      <c r="O189" s="344"/>
      <c r="P189" s="344"/>
      <c r="Q189" s="344"/>
    </row>
    <row r="190" spans="1:17" s="343" customFormat="1" ht="22.5">
      <c r="A190" s="330"/>
      <c r="B190" s="343" t="s">
        <v>1785</v>
      </c>
      <c r="C190" s="1101" t="s">
        <v>223</v>
      </c>
      <c r="D190" s="940">
        <v>2</v>
      </c>
      <c r="G190" s="344"/>
      <c r="H190" s="344"/>
      <c r="I190" s="344"/>
      <c r="J190" s="345"/>
      <c r="K190" s="344"/>
      <c r="L190" s="344"/>
      <c r="M190" s="344"/>
      <c r="N190" s="344"/>
      <c r="O190" s="344"/>
      <c r="P190" s="344"/>
      <c r="Q190" s="344"/>
    </row>
    <row r="191" spans="1:17" s="343" customFormat="1">
      <c r="A191" s="330"/>
      <c r="B191" s="343" t="s">
        <v>1786</v>
      </c>
      <c r="C191" s="1101" t="s">
        <v>223</v>
      </c>
      <c r="D191" s="940">
        <v>1</v>
      </c>
      <c r="G191" s="344"/>
      <c r="H191" s="344"/>
      <c r="I191" s="344"/>
      <c r="J191" s="345"/>
      <c r="K191" s="344"/>
      <c r="L191" s="344"/>
      <c r="M191" s="344"/>
      <c r="N191" s="344"/>
      <c r="O191" s="344"/>
      <c r="P191" s="344"/>
      <c r="Q191" s="344"/>
    </row>
    <row r="192" spans="1:17" s="343" customFormat="1">
      <c r="A192" s="330"/>
      <c r="B192" s="343" t="s">
        <v>1787</v>
      </c>
      <c r="C192" s="1101" t="s">
        <v>223</v>
      </c>
      <c r="D192" s="940">
        <v>12</v>
      </c>
      <c r="G192" s="344"/>
      <c r="H192" s="344"/>
      <c r="I192" s="344"/>
      <c r="J192" s="345"/>
      <c r="K192" s="344"/>
      <c r="L192" s="344"/>
      <c r="M192" s="344"/>
      <c r="N192" s="344"/>
      <c r="O192" s="344"/>
      <c r="P192" s="344"/>
      <c r="Q192" s="344"/>
    </row>
    <row r="193" spans="1:17" s="343" customFormat="1">
      <c r="A193" s="330"/>
      <c r="B193" s="343" t="s">
        <v>1788</v>
      </c>
      <c r="C193" s="1101" t="s">
        <v>223</v>
      </c>
      <c r="D193" s="940">
        <v>12</v>
      </c>
      <c r="G193" s="344"/>
      <c r="H193" s="344"/>
      <c r="I193" s="344"/>
      <c r="J193" s="345"/>
      <c r="K193" s="344"/>
      <c r="L193" s="344"/>
      <c r="M193" s="344"/>
      <c r="N193" s="344"/>
      <c r="O193" s="344"/>
      <c r="P193" s="344"/>
      <c r="Q193" s="344"/>
    </row>
    <row r="194" spans="1:17" s="343" customFormat="1" ht="22.5">
      <c r="A194" s="330"/>
      <c r="B194" s="343" t="s">
        <v>1793</v>
      </c>
      <c r="C194" s="1101" t="s">
        <v>223</v>
      </c>
      <c r="D194" s="940">
        <v>3</v>
      </c>
      <c r="G194" s="344"/>
      <c r="H194" s="344"/>
      <c r="I194" s="344"/>
      <c r="J194" s="345"/>
      <c r="K194" s="344"/>
      <c r="L194" s="344"/>
      <c r="M194" s="344"/>
      <c r="N194" s="344"/>
      <c r="O194" s="344"/>
      <c r="P194" s="344"/>
      <c r="Q194" s="344"/>
    </row>
    <row r="195" spans="1:17" s="343" customFormat="1">
      <c r="A195" s="330"/>
      <c r="B195" s="343" t="s">
        <v>1795</v>
      </c>
      <c r="C195" s="1101" t="s">
        <v>223</v>
      </c>
      <c r="D195" s="940">
        <v>4</v>
      </c>
      <c r="G195" s="344"/>
      <c r="H195" s="344"/>
      <c r="I195" s="344"/>
      <c r="J195" s="345"/>
      <c r="K195" s="344"/>
      <c r="L195" s="344"/>
      <c r="M195" s="344"/>
      <c r="N195" s="344"/>
      <c r="O195" s="344"/>
      <c r="P195" s="344"/>
      <c r="Q195" s="344"/>
    </row>
    <row r="196" spans="1:17" s="1485" customFormat="1" ht="22.5">
      <c r="A196" s="1075"/>
      <c r="B196" s="1076" t="s">
        <v>1796</v>
      </c>
      <c r="C196" s="1106" t="s">
        <v>223</v>
      </c>
      <c r="D196" s="940">
        <v>1</v>
      </c>
    </row>
    <row r="197" spans="1:17" s="1485" customFormat="1" ht="22.5">
      <c r="A197" s="1075"/>
      <c r="B197" s="1076" t="s">
        <v>1797</v>
      </c>
      <c r="C197" s="1106" t="s">
        <v>223</v>
      </c>
      <c r="D197" s="940">
        <v>1</v>
      </c>
    </row>
    <row r="198" spans="1:17" s="1485" customFormat="1" ht="22.5">
      <c r="A198" s="1075"/>
      <c r="B198" s="1076" t="s">
        <v>1798</v>
      </c>
      <c r="C198" s="1106" t="s">
        <v>223</v>
      </c>
      <c r="D198" s="940">
        <v>1</v>
      </c>
    </row>
    <row r="199" spans="1:17" s="343" customFormat="1" ht="22.5">
      <c r="A199" s="330"/>
      <c r="B199" s="343" t="s">
        <v>1846</v>
      </c>
      <c r="C199" s="1101" t="s">
        <v>223</v>
      </c>
      <c r="D199" s="940">
        <v>1</v>
      </c>
      <c r="G199" s="344"/>
      <c r="H199" s="344"/>
      <c r="I199" s="344"/>
      <c r="J199" s="345"/>
      <c r="K199" s="344"/>
      <c r="L199" s="344"/>
      <c r="M199" s="344"/>
      <c r="N199" s="344"/>
      <c r="O199" s="344"/>
      <c r="P199" s="344"/>
      <c r="Q199" s="344"/>
    </row>
    <row r="200" spans="1:17" s="343" customFormat="1" ht="22.5">
      <c r="A200" s="330"/>
      <c r="B200" s="343" t="s">
        <v>1848</v>
      </c>
      <c r="C200" s="1101" t="s">
        <v>223</v>
      </c>
      <c r="D200" s="940">
        <v>2</v>
      </c>
      <c r="G200" s="344"/>
      <c r="H200" s="344"/>
      <c r="I200" s="344"/>
      <c r="J200" s="345"/>
      <c r="K200" s="344"/>
      <c r="L200" s="344"/>
      <c r="M200" s="344"/>
      <c r="N200" s="344"/>
      <c r="O200" s="344"/>
      <c r="P200" s="344"/>
      <c r="Q200" s="344"/>
    </row>
    <row r="201" spans="1:17" s="355" customFormat="1">
      <c r="A201" s="330"/>
      <c r="B201" s="343" t="s">
        <v>1836</v>
      </c>
      <c r="C201" s="1101" t="s">
        <v>233</v>
      </c>
      <c r="D201" s="940">
        <v>1</v>
      </c>
      <c r="E201" s="353"/>
      <c r="F201" s="353"/>
      <c r="G201" s="354"/>
      <c r="H201" s="194"/>
      <c r="I201" s="194"/>
      <c r="J201" s="354"/>
      <c r="K201" s="194"/>
      <c r="L201" s="194"/>
      <c r="M201" s="194"/>
      <c r="N201" s="194"/>
      <c r="O201" s="194"/>
      <c r="P201" s="194"/>
      <c r="Q201" s="194"/>
    </row>
    <row r="202" spans="1:17" s="355" customFormat="1">
      <c r="A202" s="330"/>
      <c r="B202" s="343" t="s">
        <v>1837</v>
      </c>
      <c r="C202" s="1101" t="s">
        <v>233</v>
      </c>
      <c r="D202" s="940">
        <v>1</v>
      </c>
      <c r="E202" s="353"/>
      <c r="F202" s="353"/>
      <c r="G202" s="354"/>
      <c r="H202" s="194"/>
      <c r="I202" s="194"/>
      <c r="J202" s="354"/>
      <c r="K202" s="194"/>
      <c r="L202" s="194"/>
      <c r="M202" s="194"/>
      <c r="N202" s="194"/>
      <c r="O202" s="194"/>
      <c r="P202" s="194"/>
      <c r="Q202" s="194"/>
    </row>
    <row r="203" spans="1:17" s="359" customFormat="1" ht="6.75" customHeight="1">
      <c r="A203" s="330"/>
      <c r="B203" s="332"/>
      <c r="C203" s="1094"/>
      <c r="D203" s="942"/>
      <c r="E203" s="331"/>
      <c r="F203" s="331"/>
      <c r="G203" s="196"/>
      <c r="H203" s="357"/>
      <c r="I203" s="357"/>
      <c r="J203" s="358"/>
      <c r="K203" s="357"/>
      <c r="L203" s="357"/>
      <c r="M203" s="357"/>
      <c r="N203" s="357"/>
      <c r="O203" s="357"/>
      <c r="P203" s="357"/>
      <c r="Q203" s="357"/>
    </row>
    <row r="204" spans="1:17" s="288" customFormat="1" ht="129" customHeight="1">
      <c r="A204" s="330"/>
      <c r="B204" s="355" t="s">
        <v>1838</v>
      </c>
      <c r="C204" s="1094" t="s">
        <v>233</v>
      </c>
      <c r="D204" s="933">
        <v>1</v>
      </c>
      <c r="E204" s="331"/>
      <c r="F204" s="315"/>
      <c r="G204" s="316"/>
      <c r="H204" s="197"/>
      <c r="I204" s="197"/>
      <c r="J204" s="196"/>
      <c r="K204" s="197"/>
      <c r="L204" s="197"/>
      <c r="M204" s="197"/>
      <c r="N204" s="197"/>
      <c r="O204" s="197"/>
      <c r="P204" s="197"/>
      <c r="Q204" s="197"/>
    </row>
    <row r="205" spans="1:17" s="364" customFormat="1" ht="8.25" customHeight="1">
      <c r="A205" s="330"/>
      <c r="B205" s="360"/>
      <c r="C205" s="1107"/>
      <c r="D205" s="943"/>
      <c r="E205" s="331"/>
      <c r="F205" s="331"/>
      <c r="G205" s="196"/>
      <c r="H205" s="363"/>
      <c r="I205" s="363"/>
      <c r="J205" s="362"/>
      <c r="K205" s="363"/>
      <c r="L205" s="363"/>
      <c r="M205" s="363"/>
      <c r="N205" s="363"/>
      <c r="O205" s="363"/>
      <c r="P205" s="363"/>
      <c r="Q205" s="363"/>
    </row>
    <row r="206" spans="1:17" s="364" customFormat="1" ht="5.25" customHeight="1">
      <c r="A206" s="330"/>
      <c r="B206" s="365"/>
      <c r="C206" s="1108"/>
      <c r="D206" s="944"/>
      <c r="E206" s="365"/>
      <c r="F206" s="365"/>
      <c r="G206" s="372"/>
      <c r="H206" s="363"/>
      <c r="I206" s="363"/>
      <c r="J206" s="362"/>
      <c r="K206" s="363"/>
      <c r="L206" s="363"/>
      <c r="M206" s="363"/>
      <c r="N206" s="363"/>
      <c r="O206" s="363"/>
      <c r="P206" s="363"/>
      <c r="Q206" s="363"/>
    </row>
    <row r="207" spans="1:17" s="288" customFormat="1">
      <c r="A207" s="330"/>
      <c r="B207" s="355"/>
      <c r="C207" s="1094" t="s">
        <v>1346</v>
      </c>
      <c r="D207" s="933">
        <v>1</v>
      </c>
      <c r="E207" s="331"/>
      <c r="F207" s="331">
        <f>SUM(D207*E207)</f>
        <v>0</v>
      </c>
      <c r="G207" s="196"/>
      <c r="H207" s="197"/>
      <c r="I207" s="197"/>
      <c r="J207" s="196"/>
      <c r="K207" s="197"/>
      <c r="L207" s="197"/>
      <c r="M207" s="197"/>
      <c r="N207" s="197"/>
      <c r="O207" s="197"/>
      <c r="P207" s="197"/>
      <c r="Q207" s="197"/>
    </row>
    <row r="208" spans="1:17" s="288" customFormat="1">
      <c r="A208" s="330"/>
      <c r="B208" s="355"/>
      <c r="C208" s="1094"/>
      <c r="D208" s="933"/>
      <c r="E208" s="331"/>
      <c r="F208" s="331"/>
      <c r="G208" s="196"/>
      <c r="H208" s="197"/>
      <c r="I208" s="197"/>
      <c r="J208" s="196"/>
      <c r="K208" s="197"/>
      <c r="L208" s="197"/>
      <c r="M208" s="197"/>
      <c r="N208" s="197"/>
      <c r="O208" s="197"/>
      <c r="P208" s="197"/>
      <c r="Q208" s="197"/>
    </row>
    <row r="209" spans="1:17" s="288" customFormat="1" ht="97.5" customHeight="1">
      <c r="A209" s="330">
        <v>4</v>
      </c>
      <c r="B209" s="355" t="s">
        <v>1853</v>
      </c>
      <c r="C209" s="1094"/>
      <c r="D209" s="933"/>
      <c r="E209" s="331"/>
      <c r="F209" s="331"/>
      <c r="G209" s="196"/>
      <c r="H209" s="197"/>
      <c r="I209" s="197"/>
      <c r="J209" s="196"/>
      <c r="K209" s="197"/>
      <c r="L209" s="197"/>
      <c r="M209" s="197"/>
      <c r="N209" s="197"/>
      <c r="O209" s="197"/>
      <c r="P209" s="197"/>
      <c r="Q209" s="197"/>
    </row>
    <row r="210" spans="1:17" s="343" customFormat="1" ht="22.5">
      <c r="A210" s="330"/>
      <c r="B210" s="343" t="s">
        <v>1854</v>
      </c>
      <c r="C210" s="296" t="s">
        <v>1346</v>
      </c>
      <c r="D210" s="940">
        <v>1</v>
      </c>
      <c r="G210" s="344"/>
      <c r="H210" s="344"/>
      <c r="I210" s="344"/>
      <c r="J210" s="345"/>
      <c r="K210" s="344"/>
      <c r="L210" s="344"/>
      <c r="M210" s="344"/>
      <c r="N210" s="344"/>
      <c r="O210" s="344"/>
      <c r="P210" s="344"/>
      <c r="Q210" s="344"/>
    </row>
    <row r="211" spans="1:17" s="343" customFormat="1" ht="22.5">
      <c r="A211" s="330"/>
      <c r="B211" s="343" t="s">
        <v>1851</v>
      </c>
      <c r="C211" s="1101" t="s">
        <v>223</v>
      </c>
      <c r="D211" s="940">
        <v>1</v>
      </c>
      <c r="G211" s="344"/>
      <c r="H211" s="344"/>
      <c r="I211" s="344"/>
      <c r="J211" s="345"/>
      <c r="K211" s="344"/>
      <c r="L211" s="344"/>
      <c r="M211" s="344"/>
      <c r="N211" s="344"/>
      <c r="O211" s="344"/>
      <c r="P211" s="344"/>
      <c r="Q211" s="344"/>
    </row>
    <row r="212" spans="1:17" s="343" customFormat="1">
      <c r="A212" s="330"/>
      <c r="B212" s="343" t="s">
        <v>1842</v>
      </c>
      <c r="C212" s="1101" t="s">
        <v>223</v>
      </c>
      <c r="D212" s="940">
        <v>1</v>
      </c>
      <c r="G212" s="344"/>
      <c r="H212" s="344"/>
      <c r="I212" s="344"/>
      <c r="J212" s="345"/>
      <c r="K212" s="344"/>
      <c r="L212" s="344"/>
      <c r="M212" s="344"/>
      <c r="N212" s="344"/>
      <c r="O212" s="344"/>
      <c r="P212" s="344"/>
      <c r="Q212" s="344"/>
    </row>
    <row r="213" spans="1:17" s="343" customFormat="1">
      <c r="A213" s="330"/>
      <c r="B213" s="343" t="s">
        <v>1852</v>
      </c>
      <c r="C213" s="1101" t="s">
        <v>223</v>
      </c>
      <c r="D213" s="940">
        <v>1</v>
      </c>
      <c r="G213" s="344"/>
      <c r="H213" s="344"/>
      <c r="I213" s="344"/>
      <c r="J213" s="345"/>
      <c r="K213" s="344"/>
      <c r="L213" s="344"/>
      <c r="M213" s="344"/>
      <c r="N213" s="344"/>
      <c r="O213" s="344"/>
      <c r="P213" s="344"/>
      <c r="Q213" s="344"/>
    </row>
    <row r="214" spans="1:17" s="343" customFormat="1" ht="22.5">
      <c r="A214" s="330"/>
      <c r="B214" s="343" t="s">
        <v>1844</v>
      </c>
      <c r="C214" s="1101" t="s">
        <v>223</v>
      </c>
      <c r="D214" s="940">
        <v>1</v>
      </c>
      <c r="G214" s="344"/>
      <c r="H214" s="344"/>
      <c r="I214" s="344"/>
      <c r="J214" s="345"/>
      <c r="K214" s="344"/>
      <c r="L214" s="344"/>
      <c r="M214" s="344"/>
      <c r="N214" s="344"/>
      <c r="O214" s="344"/>
      <c r="P214" s="344"/>
      <c r="Q214" s="344"/>
    </row>
    <row r="215" spans="1:17" s="343" customFormat="1" ht="22.5">
      <c r="A215" s="330"/>
      <c r="B215" s="343" t="s">
        <v>1785</v>
      </c>
      <c r="C215" s="1101" t="s">
        <v>223</v>
      </c>
      <c r="D215" s="940">
        <v>5</v>
      </c>
      <c r="G215" s="344"/>
      <c r="H215" s="344"/>
      <c r="I215" s="344"/>
      <c r="J215" s="345"/>
      <c r="K215" s="344"/>
      <c r="L215" s="344"/>
      <c r="M215" s="344"/>
      <c r="N215" s="344"/>
      <c r="O215" s="344"/>
      <c r="P215" s="344"/>
      <c r="Q215" s="344"/>
    </row>
    <row r="216" spans="1:17" s="343" customFormat="1">
      <c r="A216" s="330"/>
      <c r="B216" s="343" t="s">
        <v>1786</v>
      </c>
      <c r="C216" s="1101" t="s">
        <v>223</v>
      </c>
      <c r="D216" s="940">
        <v>1</v>
      </c>
      <c r="G216" s="344"/>
      <c r="H216" s="344"/>
      <c r="I216" s="344"/>
      <c r="J216" s="345"/>
      <c r="K216" s="344"/>
      <c r="L216" s="344"/>
      <c r="M216" s="344"/>
      <c r="N216" s="344"/>
      <c r="O216" s="344"/>
      <c r="P216" s="344"/>
      <c r="Q216" s="344"/>
    </row>
    <row r="217" spans="1:17" s="343" customFormat="1">
      <c r="A217" s="330"/>
      <c r="B217" s="343" t="s">
        <v>1787</v>
      </c>
      <c r="C217" s="1101" t="s">
        <v>223</v>
      </c>
      <c r="D217" s="940">
        <v>15</v>
      </c>
      <c r="G217" s="344"/>
      <c r="H217" s="344"/>
      <c r="I217" s="344"/>
      <c r="J217" s="345"/>
      <c r="K217" s="344"/>
      <c r="L217" s="344"/>
      <c r="M217" s="344"/>
      <c r="N217" s="344"/>
      <c r="O217" s="344"/>
      <c r="P217" s="344"/>
      <c r="Q217" s="344"/>
    </row>
    <row r="218" spans="1:17" s="343" customFormat="1">
      <c r="A218" s="330"/>
      <c r="B218" s="343" t="s">
        <v>1788</v>
      </c>
      <c r="C218" s="1101" t="s">
        <v>223</v>
      </c>
      <c r="D218" s="940">
        <v>40</v>
      </c>
      <c r="G218" s="344"/>
      <c r="H218" s="344"/>
      <c r="I218" s="344"/>
      <c r="J218" s="345"/>
      <c r="K218" s="344"/>
      <c r="L218" s="344"/>
      <c r="M218" s="344"/>
      <c r="N218" s="344"/>
      <c r="O218" s="344"/>
      <c r="P218" s="344"/>
      <c r="Q218" s="344"/>
    </row>
    <row r="219" spans="1:17" s="343" customFormat="1" ht="22.5">
      <c r="A219" s="330"/>
      <c r="B219" s="343" t="s">
        <v>1793</v>
      </c>
      <c r="C219" s="1101" t="s">
        <v>223</v>
      </c>
      <c r="D219" s="940">
        <v>1</v>
      </c>
      <c r="G219" s="344"/>
      <c r="H219" s="344"/>
      <c r="I219" s="344"/>
      <c r="J219" s="345"/>
      <c r="K219" s="344"/>
      <c r="L219" s="344"/>
      <c r="M219" s="344"/>
      <c r="N219" s="344"/>
      <c r="O219" s="344"/>
      <c r="P219" s="344"/>
      <c r="Q219" s="344"/>
    </row>
    <row r="220" spans="1:17" s="343" customFormat="1">
      <c r="A220" s="330"/>
      <c r="B220" s="343" t="s">
        <v>1795</v>
      </c>
      <c r="C220" s="1101" t="s">
        <v>223</v>
      </c>
      <c r="D220" s="940">
        <v>2</v>
      </c>
      <c r="G220" s="344"/>
      <c r="H220" s="344"/>
      <c r="I220" s="344"/>
      <c r="J220" s="345"/>
      <c r="K220" s="344"/>
      <c r="L220" s="344"/>
      <c r="M220" s="344"/>
      <c r="N220" s="344"/>
      <c r="O220" s="344"/>
      <c r="P220" s="344"/>
      <c r="Q220" s="344"/>
    </row>
    <row r="221" spans="1:17" s="343" customFormat="1" ht="22.5">
      <c r="A221" s="330"/>
      <c r="B221" s="343" t="s">
        <v>1846</v>
      </c>
      <c r="C221" s="1101" t="s">
        <v>223</v>
      </c>
      <c r="D221" s="940">
        <v>1</v>
      </c>
      <c r="G221" s="344"/>
      <c r="H221" s="344"/>
      <c r="I221" s="344"/>
      <c r="J221" s="345"/>
      <c r="K221" s="344"/>
      <c r="L221" s="344"/>
      <c r="M221" s="344"/>
      <c r="N221" s="344"/>
      <c r="O221" s="344"/>
      <c r="P221" s="344"/>
      <c r="Q221" s="344"/>
    </row>
    <row r="222" spans="1:17" s="343" customFormat="1" ht="22.5">
      <c r="A222" s="330"/>
      <c r="B222" s="343" t="s">
        <v>1848</v>
      </c>
      <c r="C222" s="1101" t="s">
        <v>223</v>
      </c>
      <c r="D222" s="940">
        <v>2</v>
      </c>
      <c r="G222" s="344"/>
      <c r="H222" s="344"/>
      <c r="I222" s="344"/>
      <c r="J222" s="345"/>
      <c r="K222" s="344"/>
      <c r="L222" s="344"/>
      <c r="M222" s="344"/>
      <c r="N222" s="344"/>
      <c r="O222" s="344"/>
      <c r="P222" s="344"/>
      <c r="Q222" s="344"/>
    </row>
    <row r="223" spans="1:17" s="343" customFormat="1" ht="22.5">
      <c r="A223" s="330"/>
      <c r="B223" s="343" t="s">
        <v>1847</v>
      </c>
      <c r="C223" s="1101" t="s">
        <v>223</v>
      </c>
      <c r="D223" s="940">
        <v>1</v>
      </c>
      <c r="G223" s="344"/>
      <c r="H223" s="344"/>
      <c r="I223" s="344"/>
      <c r="J223" s="345"/>
      <c r="K223" s="344"/>
      <c r="L223" s="344"/>
      <c r="M223" s="344"/>
      <c r="N223" s="344"/>
      <c r="O223" s="344"/>
      <c r="P223" s="344"/>
      <c r="Q223" s="344"/>
    </row>
    <row r="224" spans="1:17" s="355" customFormat="1">
      <c r="A224" s="330"/>
      <c r="B224" s="343" t="s">
        <v>1836</v>
      </c>
      <c r="C224" s="1101" t="s">
        <v>233</v>
      </c>
      <c r="D224" s="940">
        <v>1</v>
      </c>
      <c r="E224" s="353"/>
      <c r="F224" s="353"/>
      <c r="G224" s="354"/>
      <c r="H224" s="194"/>
      <c r="I224" s="194"/>
      <c r="J224" s="354"/>
      <c r="K224" s="194"/>
      <c r="L224" s="194"/>
      <c r="M224" s="194"/>
      <c r="N224" s="194"/>
      <c r="O224" s="194"/>
      <c r="P224" s="194"/>
      <c r="Q224" s="194"/>
    </row>
    <row r="225" spans="1:17" s="355" customFormat="1">
      <c r="A225" s="330"/>
      <c r="B225" s="343" t="s">
        <v>1837</v>
      </c>
      <c r="C225" s="1101" t="s">
        <v>233</v>
      </c>
      <c r="D225" s="940">
        <v>1</v>
      </c>
      <c r="E225" s="353"/>
      <c r="F225" s="353"/>
      <c r="G225" s="354"/>
      <c r="H225" s="194"/>
      <c r="I225" s="194"/>
      <c r="J225" s="354"/>
      <c r="K225" s="194"/>
      <c r="L225" s="194"/>
      <c r="M225" s="194"/>
      <c r="N225" s="194"/>
      <c r="O225" s="194"/>
      <c r="P225" s="194"/>
      <c r="Q225" s="194"/>
    </row>
    <row r="226" spans="1:17" s="359" customFormat="1" ht="9" customHeight="1">
      <c r="A226" s="330"/>
      <c r="B226" s="332"/>
      <c r="C226" s="1094"/>
      <c r="D226" s="942"/>
      <c r="E226" s="331"/>
      <c r="F226" s="331"/>
      <c r="G226" s="196"/>
      <c r="H226" s="357"/>
      <c r="I226" s="357"/>
      <c r="J226" s="358"/>
      <c r="K226" s="357"/>
      <c r="L226" s="357"/>
      <c r="M226" s="357"/>
      <c r="N226" s="357"/>
      <c r="O226" s="357"/>
      <c r="P226" s="357"/>
      <c r="Q226" s="357"/>
    </row>
    <row r="227" spans="1:17" s="288" customFormat="1" ht="128.25" customHeight="1">
      <c r="A227" s="330"/>
      <c r="B227" s="355" t="s">
        <v>1838</v>
      </c>
      <c r="C227" s="1094" t="s">
        <v>233</v>
      </c>
      <c r="D227" s="933">
        <v>1</v>
      </c>
      <c r="E227" s="331"/>
      <c r="F227" s="315"/>
      <c r="G227" s="316"/>
      <c r="H227" s="197"/>
      <c r="I227" s="197"/>
      <c r="J227" s="196"/>
      <c r="K227" s="197"/>
      <c r="L227" s="197"/>
      <c r="M227" s="197"/>
      <c r="N227" s="197"/>
      <c r="O227" s="197"/>
      <c r="P227" s="197"/>
      <c r="Q227" s="197"/>
    </row>
    <row r="228" spans="1:17" s="364" customFormat="1" ht="7.5" customHeight="1">
      <c r="A228" s="330"/>
      <c r="B228" s="360"/>
      <c r="C228" s="1107"/>
      <c r="D228" s="943"/>
      <c r="E228" s="331"/>
      <c r="F228" s="331"/>
      <c r="G228" s="196"/>
      <c r="H228" s="363"/>
      <c r="I228" s="363"/>
      <c r="J228" s="362"/>
      <c r="K228" s="363"/>
      <c r="L228" s="363"/>
      <c r="M228" s="363"/>
      <c r="N228" s="363"/>
      <c r="O228" s="363"/>
      <c r="P228" s="363"/>
      <c r="Q228" s="363"/>
    </row>
    <row r="229" spans="1:17" s="364" customFormat="1" ht="7.5" customHeight="1">
      <c r="A229" s="330"/>
      <c r="B229" s="365"/>
      <c r="C229" s="1108"/>
      <c r="D229" s="944"/>
      <c r="E229" s="365"/>
      <c r="F229" s="365"/>
      <c r="G229" s="372"/>
      <c r="H229" s="363"/>
      <c r="I229" s="363"/>
      <c r="J229" s="362"/>
      <c r="K229" s="363"/>
      <c r="L229" s="363"/>
      <c r="M229" s="363"/>
      <c r="N229" s="363"/>
      <c r="O229" s="363"/>
      <c r="P229" s="363"/>
      <c r="Q229" s="363"/>
    </row>
    <row r="230" spans="1:17" s="288" customFormat="1">
      <c r="A230" s="330"/>
      <c r="B230" s="355"/>
      <c r="C230" s="1094" t="s">
        <v>1346</v>
      </c>
      <c r="D230" s="933">
        <v>1</v>
      </c>
      <c r="E230" s="331"/>
      <c r="F230" s="331">
        <f>SUM(D230*E230)</f>
        <v>0</v>
      </c>
      <c r="G230" s="196"/>
      <c r="H230" s="197"/>
      <c r="I230" s="197"/>
      <c r="J230" s="196"/>
      <c r="K230" s="197"/>
      <c r="L230" s="197"/>
      <c r="M230" s="197"/>
      <c r="N230" s="197"/>
      <c r="O230" s="197"/>
      <c r="P230" s="197"/>
      <c r="Q230" s="197"/>
    </row>
    <row r="231" spans="1:17" s="288" customFormat="1">
      <c r="A231" s="330"/>
      <c r="B231" s="355"/>
      <c r="C231" s="1094"/>
      <c r="D231" s="933"/>
      <c r="E231" s="331"/>
      <c r="F231" s="331"/>
      <c r="G231" s="196"/>
      <c r="H231" s="197"/>
      <c r="I231" s="197"/>
      <c r="J231" s="196"/>
      <c r="K231" s="197"/>
      <c r="L231" s="197"/>
      <c r="M231" s="197"/>
      <c r="N231" s="197"/>
      <c r="O231" s="197"/>
      <c r="P231" s="197"/>
      <c r="Q231" s="197"/>
    </row>
    <row r="232" spans="1:17" s="288" customFormat="1">
      <c r="A232" s="330"/>
      <c r="B232" s="355"/>
      <c r="C232" s="1094"/>
      <c r="D232" s="933"/>
      <c r="E232" s="331"/>
      <c r="F232" s="331"/>
      <c r="G232" s="196"/>
      <c r="H232" s="197"/>
      <c r="I232" s="197"/>
      <c r="J232" s="196"/>
      <c r="K232" s="197"/>
      <c r="L232" s="197"/>
      <c r="M232" s="197"/>
      <c r="N232" s="197"/>
      <c r="O232" s="197"/>
      <c r="P232" s="197"/>
      <c r="Q232" s="197"/>
    </row>
    <row r="233" spans="1:17" s="288" customFormat="1" ht="102">
      <c r="A233" s="330">
        <v>5</v>
      </c>
      <c r="B233" s="355" t="s">
        <v>1855</v>
      </c>
      <c r="C233" s="1094"/>
      <c r="D233" s="933"/>
      <c r="E233" s="331"/>
      <c r="F233" s="331"/>
      <c r="G233" s="196"/>
      <c r="H233" s="197"/>
      <c r="I233" s="197"/>
      <c r="J233" s="196"/>
      <c r="K233" s="197"/>
      <c r="L233" s="197"/>
      <c r="M233" s="197"/>
      <c r="N233" s="197"/>
      <c r="O233" s="197"/>
      <c r="P233" s="197"/>
      <c r="Q233" s="197"/>
    </row>
    <row r="234" spans="1:17" s="343" customFormat="1" ht="22.5">
      <c r="A234" s="330"/>
      <c r="B234" s="343" t="s">
        <v>1850</v>
      </c>
      <c r="C234" s="296" t="s">
        <v>1346</v>
      </c>
      <c r="D234" s="940">
        <v>1</v>
      </c>
      <c r="G234" s="344"/>
      <c r="H234" s="344"/>
      <c r="I234" s="344"/>
      <c r="J234" s="345"/>
      <c r="K234" s="344"/>
      <c r="L234" s="344"/>
      <c r="M234" s="344"/>
      <c r="N234" s="344"/>
      <c r="O234" s="344"/>
      <c r="P234" s="344"/>
      <c r="Q234" s="344"/>
    </row>
    <row r="235" spans="1:17" s="343" customFormat="1" ht="22.5">
      <c r="A235" s="330"/>
      <c r="B235" s="343" t="s">
        <v>1851</v>
      </c>
      <c r="C235" s="1101" t="s">
        <v>223</v>
      </c>
      <c r="D235" s="940">
        <v>1</v>
      </c>
      <c r="G235" s="344"/>
      <c r="H235" s="344"/>
      <c r="I235" s="344"/>
      <c r="J235" s="345"/>
      <c r="K235" s="344"/>
      <c r="L235" s="344"/>
      <c r="M235" s="344"/>
      <c r="N235" s="344"/>
      <c r="O235" s="344"/>
      <c r="P235" s="344"/>
      <c r="Q235" s="344"/>
    </row>
    <row r="236" spans="1:17" s="343" customFormat="1">
      <c r="A236" s="330"/>
      <c r="B236" s="373" t="s">
        <v>1856</v>
      </c>
      <c r="C236" s="1101" t="s">
        <v>223</v>
      </c>
      <c r="D236" s="940">
        <v>1</v>
      </c>
      <c r="G236" s="344"/>
      <c r="H236" s="344"/>
      <c r="I236" s="344"/>
      <c r="J236" s="345"/>
      <c r="K236" s="344"/>
      <c r="L236" s="344"/>
      <c r="M236" s="344"/>
      <c r="N236" s="344"/>
      <c r="O236" s="344"/>
      <c r="P236" s="344"/>
      <c r="Q236" s="344"/>
    </row>
    <row r="237" spans="1:17" s="343" customFormat="1">
      <c r="A237" s="330"/>
      <c r="B237" s="343" t="s">
        <v>1852</v>
      </c>
      <c r="C237" s="1101" t="s">
        <v>223</v>
      </c>
      <c r="D237" s="940">
        <v>1</v>
      </c>
      <c r="G237" s="344"/>
      <c r="H237" s="344"/>
      <c r="I237" s="344"/>
      <c r="J237" s="345"/>
      <c r="K237" s="344"/>
      <c r="L237" s="344"/>
      <c r="M237" s="344"/>
      <c r="N237" s="344"/>
      <c r="O237" s="344"/>
      <c r="P237" s="344"/>
      <c r="Q237" s="344"/>
    </row>
    <row r="238" spans="1:17" s="343" customFormat="1" ht="22.5">
      <c r="A238" s="330"/>
      <c r="B238" s="343" t="s">
        <v>1844</v>
      </c>
      <c r="C238" s="1101" t="s">
        <v>223</v>
      </c>
      <c r="D238" s="940">
        <v>1</v>
      </c>
      <c r="G238" s="344"/>
      <c r="H238" s="344"/>
      <c r="I238" s="344"/>
      <c r="J238" s="345"/>
      <c r="K238" s="344"/>
      <c r="L238" s="344"/>
      <c r="M238" s="344"/>
      <c r="N238" s="344"/>
      <c r="O238" s="344"/>
      <c r="P238" s="344"/>
      <c r="Q238" s="344"/>
    </row>
    <row r="239" spans="1:17" s="343" customFormat="1" ht="22.5">
      <c r="A239" s="330"/>
      <c r="B239" s="373" t="s">
        <v>1857</v>
      </c>
      <c r="C239" s="1101" t="s">
        <v>223</v>
      </c>
      <c r="D239" s="940">
        <v>3</v>
      </c>
      <c r="G239" s="344"/>
      <c r="H239" s="344"/>
      <c r="I239" s="344"/>
      <c r="J239" s="345"/>
      <c r="K239" s="344"/>
      <c r="L239" s="344"/>
      <c r="M239" s="344"/>
      <c r="N239" s="344"/>
      <c r="O239" s="344"/>
      <c r="P239" s="344"/>
      <c r="Q239" s="344"/>
    </row>
    <row r="240" spans="1:17" s="343" customFormat="1">
      <c r="A240" s="330"/>
      <c r="B240" s="343" t="s">
        <v>1786</v>
      </c>
      <c r="C240" s="1101" t="s">
        <v>223</v>
      </c>
      <c r="D240" s="940">
        <v>1</v>
      </c>
      <c r="G240" s="344"/>
      <c r="H240" s="344"/>
      <c r="I240" s="344"/>
      <c r="J240" s="345"/>
      <c r="K240" s="344"/>
      <c r="L240" s="344"/>
      <c r="M240" s="344"/>
      <c r="N240" s="344"/>
      <c r="O240" s="344"/>
      <c r="P240" s="344"/>
      <c r="Q240" s="344"/>
    </row>
    <row r="241" spans="1:17" s="343" customFormat="1">
      <c r="A241" s="330"/>
      <c r="B241" s="343" t="s">
        <v>1787</v>
      </c>
      <c r="C241" s="1101" t="s">
        <v>223</v>
      </c>
      <c r="D241" s="940">
        <v>12</v>
      </c>
      <c r="G241" s="344"/>
      <c r="H241" s="344"/>
      <c r="I241" s="344"/>
      <c r="J241" s="345"/>
      <c r="K241" s="344"/>
      <c r="L241" s="344"/>
      <c r="M241" s="344"/>
      <c r="N241" s="344"/>
      <c r="O241" s="344"/>
      <c r="P241" s="344"/>
      <c r="Q241" s="344"/>
    </row>
    <row r="242" spans="1:17" s="343" customFormat="1">
      <c r="A242" s="330"/>
      <c r="B242" s="343" t="s">
        <v>1788</v>
      </c>
      <c r="C242" s="1101" t="s">
        <v>223</v>
      </c>
      <c r="D242" s="940">
        <v>16</v>
      </c>
      <c r="G242" s="344"/>
      <c r="H242" s="344"/>
      <c r="I242" s="344"/>
      <c r="J242" s="345"/>
      <c r="K242" s="344"/>
      <c r="L242" s="344"/>
      <c r="M242" s="344"/>
      <c r="N242" s="344"/>
      <c r="O242" s="344"/>
      <c r="P242" s="344"/>
      <c r="Q242" s="344"/>
    </row>
    <row r="243" spans="1:17" s="343" customFormat="1" ht="22.5">
      <c r="A243" s="330"/>
      <c r="B243" s="343" t="s">
        <v>1793</v>
      </c>
      <c r="C243" s="1101" t="s">
        <v>223</v>
      </c>
      <c r="D243" s="940">
        <v>2</v>
      </c>
      <c r="G243" s="344"/>
      <c r="H243" s="344"/>
      <c r="I243" s="344"/>
      <c r="J243" s="345"/>
      <c r="K243" s="344"/>
      <c r="L243" s="344"/>
      <c r="M243" s="344"/>
      <c r="N243" s="344"/>
      <c r="O243" s="344"/>
      <c r="P243" s="344"/>
      <c r="Q243" s="344"/>
    </row>
    <row r="244" spans="1:17" s="343" customFormat="1">
      <c r="A244" s="330"/>
      <c r="B244" s="343" t="s">
        <v>1795</v>
      </c>
      <c r="C244" s="1101" t="s">
        <v>223</v>
      </c>
      <c r="D244" s="940">
        <v>3</v>
      </c>
      <c r="G244" s="344"/>
      <c r="H244" s="344"/>
      <c r="I244" s="344"/>
      <c r="J244" s="345"/>
      <c r="K244" s="344"/>
      <c r="L244" s="344"/>
      <c r="M244" s="344"/>
      <c r="N244" s="344"/>
      <c r="O244" s="344"/>
      <c r="P244" s="344"/>
      <c r="Q244" s="344"/>
    </row>
    <row r="245" spans="1:17" s="343" customFormat="1" ht="22.5">
      <c r="A245" s="330"/>
      <c r="B245" s="343" t="s">
        <v>1846</v>
      </c>
      <c r="C245" s="1101" t="s">
        <v>223</v>
      </c>
      <c r="D245" s="940">
        <v>1</v>
      </c>
      <c r="G245" s="344"/>
      <c r="H245" s="344"/>
      <c r="I245" s="344"/>
      <c r="J245" s="345"/>
      <c r="K245" s="344"/>
      <c r="L245" s="344"/>
      <c r="M245" s="344"/>
      <c r="N245" s="344"/>
      <c r="O245" s="344"/>
      <c r="P245" s="344"/>
      <c r="Q245" s="344"/>
    </row>
    <row r="246" spans="1:17" s="343" customFormat="1" ht="22.5">
      <c r="A246" s="330"/>
      <c r="B246" s="343" t="s">
        <v>1848</v>
      </c>
      <c r="C246" s="1101" t="s">
        <v>223</v>
      </c>
      <c r="D246" s="940">
        <v>2</v>
      </c>
      <c r="G246" s="344"/>
      <c r="H246" s="344"/>
      <c r="I246" s="344"/>
      <c r="J246" s="345"/>
      <c r="K246" s="344"/>
      <c r="L246" s="344"/>
      <c r="M246" s="344"/>
      <c r="N246" s="344"/>
      <c r="O246" s="344"/>
      <c r="P246" s="344"/>
      <c r="Q246" s="344"/>
    </row>
    <row r="247" spans="1:17" s="355" customFormat="1">
      <c r="A247" s="330"/>
      <c r="B247" s="343" t="s">
        <v>1836</v>
      </c>
      <c r="C247" s="1101" t="s">
        <v>233</v>
      </c>
      <c r="D247" s="940">
        <v>1</v>
      </c>
      <c r="E247" s="353"/>
      <c r="F247" s="353"/>
      <c r="G247" s="354"/>
      <c r="H247" s="194"/>
      <c r="I247" s="194"/>
      <c r="J247" s="354"/>
      <c r="K247" s="194"/>
      <c r="L247" s="194"/>
      <c r="M247" s="194"/>
      <c r="N247" s="194"/>
      <c r="O247" s="194"/>
      <c r="P247" s="194"/>
      <c r="Q247" s="194"/>
    </row>
    <row r="248" spans="1:17" s="355" customFormat="1">
      <c r="A248" s="330"/>
      <c r="B248" s="343" t="s">
        <v>1837</v>
      </c>
      <c r="C248" s="1101" t="s">
        <v>233</v>
      </c>
      <c r="D248" s="940">
        <v>1</v>
      </c>
      <c r="E248" s="353"/>
      <c r="F248" s="353"/>
      <c r="G248" s="354"/>
      <c r="H248" s="194"/>
      <c r="I248" s="194"/>
      <c r="J248" s="354"/>
      <c r="K248" s="194"/>
      <c r="L248" s="194"/>
      <c r="M248" s="194"/>
      <c r="N248" s="194"/>
      <c r="O248" s="194"/>
      <c r="P248" s="194"/>
      <c r="Q248" s="194"/>
    </row>
    <row r="249" spans="1:17" s="359" customFormat="1" ht="8.25" customHeight="1">
      <c r="A249" s="330"/>
      <c r="B249" s="332"/>
      <c r="C249" s="1094"/>
      <c r="D249" s="942"/>
      <c r="E249" s="331"/>
      <c r="F249" s="331"/>
      <c r="G249" s="196"/>
      <c r="H249" s="357"/>
      <c r="I249" s="357"/>
      <c r="J249" s="358"/>
      <c r="K249" s="357"/>
      <c r="L249" s="357"/>
      <c r="M249" s="357"/>
      <c r="N249" s="357"/>
      <c r="O249" s="357"/>
      <c r="P249" s="357"/>
      <c r="Q249" s="357"/>
    </row>
    <row r="250" spans="1:17" s="288" customFormat="1" ht="128.25" customHeight="1">
      <c r="A250" s="330"/>
      <c r="B250" s="355" t="s">
        <v>1838</v>
      </c>
      <c r="C250" s="1094" t="s">
        <v>233</v>
      </c>
      <c r="D250" s="933">
        <v>1</v>
      </c>
      <c r="E250" s="331"/>
      <c r="F250" s="315"/>
      <c r="G250" s="316"/>
      <c r="H250" s="197"/>
      <c r="I250" s="197"/>
      <c r="J250" s="196"/>
      <c r="K250" s="197"/>
      <c r="L250" s="197"/>
      <c r="M250" s="197"/>
      <c r="N250" s="197"/>
      <c r="O250" s="197"/>
      <c r="P250" s="197"/>
      <c r="Q250" s="197"/>
    </row>
    <row r="251" spans="1:17" s="364" customFormat="1" ht="5.25" customHeight="1">
      <c r="A251" s="330"/>
      <c r="B251" s="360"/>
      <c r="C251" s="1107"/>
      <c r="D251" s="943"/>
      <c r="E251" s="331"/>
      <c r="F251" s="331"/>
      <c r="G251" s="196"/>
      <c r="H251" s="363"/>
      <c r="I251" s="363"/>
      <c r="J251" s="362"/>
      <c r="K251" s="363"/>
      <c r="L251" s="363"/>
      <c r="M251" s="363"/>
      <c r="N251" s="363"/>
      <c r="O251" s="363"/>
      <c r="P251" s="363"/>
      <c r="Q251" s="363"/>
    </row>
    <row r="252" spans="1:17" s="364" customFormat="1" ht="6" customHeight="1">
      <c r="A252" s="330"/>
      <c r="B252" s="365"/>
      <c r="C252" s="1108"/>
      <c r="D252" s="944"/>
      <c r="E252" s="365"/>
      <c r="F252" s="365"/>
      <c r="G252" s="372"/>
      <c r="H252" s="363"/>
      <c r="I252" s="363"/>
      <c r="J252" s="362"/>
      <c r="K252" s="363"/>
      <c r="L252" s="363"/>
      <c r="M252" s="363"/>
      <c r="N252" s="363"/>
      <c r="O252" s="363"/>
      <c r="P252" s="363"/>
      <c r="Q252" s="363"/>
    </row>
    <row r="253" spans="1:17" s="288" customFormat="1">
      <c r="A253" s="330"/>
      <c r="B253" s="355"/>
      <c r="C253" s="1094" t="s">
        <v>1346</v>
      </c>
      <c r="D253" s="933">
        <v>1</v>
      </c>
      <c r="E253" s="331"/>
      <c r="F253" s="331">
        <f>SUM(D253*E253)</f>
        <v>0</v>
      </c>
      <c r="G253" s="196"/>
      <c r="H253" s="197"/>
      <c r="I253" s="197"/>
      <c r="J253" s="196"/>
      <c r="K253" s="197"/>
      <c r="L253" s="197"/>
      <c r="M253" s="197"/>
      <c r="N253" s="197"/>
      <c r="O253" s="197"/>
      <c r="P253" s="197"/>
      <c r="Q253" s="197"/>
    </row>
    <row r="254" spans="1:17" s="359" customFormat="1">
      <c r="A254" s="330"/>
      <c r="B254" s="332"/>
      <c r="C254" s="1103"/>
      <c r="D254" s="942"/>
      <c r="E254" s="356"/>
      <c r="F254" s="356"/>
      <c r="G254" s="366"/>
      <c r="H254" s="357"/>
      <c r="I254" s="357"/>
      <c r="J254" s="358"/>
      <c r="K254" s="357"/>
      <c r="L254" s="357"/>
      <c r="M254" s="357"/>
      <c r="N254" s="357"/>
      <c r="O254" s="357"/>
      <c r="P254" s="357"/>
      <c r="Q254" s="357"/>
    </row>
    <row r="255" spans="1:17" s="288" customFormat="1">
      <c r="A255" s="330"/>
      <c r="B255" s="355"/>
      <c r="C255" s="1094"/>
      <c r="D255" s="933"/>
      <c r="E255" s="331"/>
      <c r="F255" s="331"/>
      <c r="G255" s="196"/>
      <c r="H255" s="197"/>
      <c r="I255" s="197"/>
      <c r="J255" s="196"/>
      <c r="K255" s="197"/>
      <c r="L255" s="197"/>
      <c r="M255" s="197"/>
      <c r="N255" s="197"/>
      <c r="O255" s="197"/>
      <c r="P255" s="197"/>
      <c r="Q255" s="197"/>
    </row>
    <row r="256" spans="1:17" s="288" customFormat="1" ht="97.5" customHeight="1">
      <c r="A256" s="330">
        <v>6</v>
      </c>
      <c r="B256" s="355" t="s">
        <v>1858</v>
      </c>
      <c r="C256" s="1094"/>
      <c r="D256" s="933"/>
      <c r="E256" s="331"/>
      <c r="F256" s="331"/>
      <c r="G256" s="196"/>
      <c r="H256" s="197"/>
      <c r="I256" s="197"/>
      <c r="J256" s="196"/>
      <c r="K256" s="197"/>
      <c r="L256" s="197"/>
      <c r="M256" s="197"/>
      <c r="N256" s="197"/>
      <c r="O256" s="197"/>
      <c r="P256" s="197"/>
      <c r="Q256" s="197"/>
    </row>
    <row r="257" spans="1:17" s="343" customFormat="1" ht="22.5">
      <c r="A257" s="330"/>
      <c r="B257" s="343" t="s">
        <v>1854</v>
      </c>
      <c r="C257" s="296" t="s">
        <v>1346</v>
      </c>
      <c r="D257" s="940">
        <v>1</v>
      </c>
      <c r="G257" s="344"/>
      <c r="H257" s="344"/>
      <c r="I257" s="344"/>
      <c r="J257" s="345"/>
      <c r="K257" s="344"/>
      <c r="L257" s="344"/>
      <c r="M257" s="344"/>
      <c r="N257" s="344"/>
      <c r="O257" s="344"/>
      <c r="P257" s="344"/>
      <c r="Q257" s="344"/>
    </row>
    <row r="258" spans="1:17" s="343" customFormat="1" ht="22.5">
      <c r="A258" s="330"/>
      <c r="B258" s="343" t="s">
        <v>1851</v>
      </c>
      <c r="C258" s="1101" t="s">
        <v>223</v>
      </c>
      <c r="D258" s="940">
        <v>1</v>
      </c>
      <c r="G258" s="344"/>
      <c r="H258" s="344"/>
      <c r="I258" s="344"/>
      <c r="J258" s="345"/>
      <c r="K258" s="344"/>
      <c r="L258" s="344"/>
      <c r="M258" s="344"/>
      <c r="N258" s="344"/>
      <c r="O258" s="344"/>
      <c r="P258" s="344"/>
      <c r="Q258" s="344"/>
    </row>
    <row r="259" spans="1:17" s="343" customFormat="1">
      <c r="A259" s="330"/>
      <c r="B259" s="343" t="s">
        <v>1842</v>
      </c>
      <c r="C259" s="1101" t="s">
        <v>223</v>
      </c>
      <c r="D259" s="940">
        <v>1</v>
      </c>
      <c r="G259" s="344"/>
      <c r="H259" s="344"/>
      <c r="I259" s="344"/>
      <c r="J259" s="345"/>
      <c r="K259" s="344"/>
      <c r="L259" s="344"/>
      <c r="M259" s="344"/>
      <c r="N259" s="344"/>
      <c r="O259" s="344"/>
      <c r="P259" s="344"/>
      <c r="Q259" s="344"/>
    </row>
    <row r="260" spans="1:17" s="343" customFormat="1">
      <c r="A260" s="330"/>
      <c r="B260" s="343" t="s">
        <v>1852</v>
      </c>
      <c r="C260" s="1101" t="s">
        <v>223</v>
      </c>
      <c r="D260" s="940">
        <v>1</v>
      </c>
      <c r="G260" s="344"/>
      <c r="H260" s="344"/>
      <c r="I260" s="344"/>
      <c r="J260" s="345"/>
      <c r="K260" s="344"/>
      <c r="L260" s="344"/>
      <c r="M260" s="344"/>
      <c r="N260" s="344"/>
      <c r="O260" s="344"/>
      <c r="P260" s="344"/>
      <c r="Q260" s="344"/>
    </row>
    <row r="261" spans="1:17" s="343" customFormat="1" ht="22.5">
      <c r="A261" s="330"/>
      <c r="B261" s="343" t="s">
        <v>1844</v>
      </c>
      <c r="C261" s="1101" t="s">
        <v>223</v>
      </c>
      <c r="D261" s="940">
        <v>1</v>
      </c>
      <c r="G261" s="344"/>
      <c r="H261" s="344"/>
      <c r="I261" s="344"/>
      <c r="J261" s="345"/>
      <c r="K261" s="344"/>
      <c r="L261" s="344"/>
      <c r="M261" s="344"/>
      <c r="N261" s="344"/>
      <c r="O261" s="344"/>
      <c r="P261" s="344"/>
      <c r="Q261" s="344"/>
    </row>
    <row r="262" spans="1:17" s="343" customFormat="1" ht="22.5">
      <c r="A262" s="330"/>
      <c r="B262" s="343" t="s">
        <v>1785</v>
      </c>
      <c r="C262" s="1101" t="s">
        <v>223</v>
      </c>
      <c r="D262" s="940">
        <v>4</v>
      </c>
      <c r="G262" s="344"/>
      <c r="H262" s="344"/>
      <c r="I262" s="344"/>
      <c r="J262" s="345"/>
      <c r="K262" s="344"/>
      <c r="L262" s="344"/>
      <c r="M262" s="344"/>
      <c r="N262" s="344"/>
      <c r="O262" s="344"/>
      <c r="P262" s="344"/>
      <c r="Q262" s="344"/>
    </row>
    <row r="263" spans="1:17" s="343" customFormat="1">
      <c r="A263" s="330"/>
      <c r="B263" s="343" t="s">
        <v>1786</v>
      </c>
      <c r="C263" s="1101" t="s">
        <v>223</v>
      </c>
      <c r="D263" s="940">
        <v>1</v>
      </c>
      <c r="G263" s="344"/>
      <c r="H263" s="344"/>
      <c r="I263" s="344"/>
      <c r="J263" s="345"/>
      <c r="K263" s="344"/>
      <c r="L263" s="344"/>
      <c r="M263" s="344"/>
      <c r="N263" s="344"/>
      <c r="O263" s="344"/>
      <c r="P263" s="344"/>
      <c r="Q263" s="344"/>
    </row>
    <row r="264" spans="1:17" s="343" customFormat="1">
      <c r="A264" s="330"/>
      <c r="B264" s="373" t="s">
        <v>1859</v>
      </c>
      <c r="C264" s="1101" t="s">
        <v>223</v>
      </c>
      <c r="D264" s="940">
        <v>15</v>
      </c>
      <c r="G264" s="344"/>
      <c r="H264" s="344"/>
      <c r="I264" s="344"/>
      <c r="J264" s="345"/>
      <c r="K264" s="344"/>
      <c r="L264" s="344"/>
      <c r="M264" s="344"/>
      <c r="N264" s="344"/>
      <c r="O264" s="344"/>
      <c r="P264" s="344"/>
      <c r="Q264" s="344"/>
    </row>
    <row r="265" spans="1:17" s="343" customFormat="1">
      <c r="A265" s="330"/>
      <c r="B265" s="343" t="s">
        <v>1788</v>
      </c>
      <c r="C265" s="1101" t="s">
        <v>223</v>
      </c>
      <c r="D265" s="940">
        <v>40</v>
      </c>
      <c r="G265" s="344"/>
      <c r="H265" s="344"/>
      <c r="I265" s="344"/>
      <c r="J265" s="345"/>
      <c r="K265" s="344"/>
      <c r="L265" s="344"/>
      <c r="M265" s="344"/>
      <c r="N265" s="344"/>
      <c r="O265" s="344"/>
      <c r="P265" s="344"/>
      <c r="Q265" s="344"/>
    </row>
    <row r="266" spans="1:17" s="343" customFormat="1" ht="22.5">
      <c r="A266" s="330"/>
      <c r="B266" s="343" t="s">
        <v>1793</v>
      </c>
      <c r="C266" s="1101" t="s">
        <v>223</v>
      </c>
      <c r="D266" s="940">
        <v>1</v>
      </c>
      <c r="G266" s="344"/>
      <c r="H266" s="344"/>
      <c r="I266" s="344"/>
      <c r="J266" s="345"/>
      <c r="K266" s="344"/>
      <c r="L266" s="344"/>
      <c r="M266" s="344"/>
      <c r="N266" s="344"/>
      <c r="O266" s="344"/>
      <c r="P266" s="344"/>
      <c r="Q266" s="344"/>
    </row>
    <row r="267" spans="1:17" s="343" customFormat="1">
      <c r="A267" s="330"/>
      <c r="B267" s="343" t="s">
        <v>1795</v>
      </c>
      <c r="C267" s="1101" t="s">
        <v>223</v>
      </c>
      <c r="D267" s="940">
        <v>2</v>
      </c>
      <c r="G267" s="344"/>
      <c r="H267" s="344"/>
      <c r="I267" s="344"/>
      <c r="J267" s="345"/>
      <c r="K267" s="344"/>
      <c r="L267" s="344"/>
      <c r="M267" s="344"/>
      <c r="N267" s="344"/>
      <c r="O267" s="344"/>
      <c r="P267" s="344"/>
      <c r="Q267" s="344"/>
    </row>
    <row r="268" spans="1:17" s="343" customFormat="1" ht="22.5">
      <c r="A268" s="330"/>
      <c r="B268" s="343" t="s">
        <v>1846</v>
      </c>
      <c r="C268" s="1101" t="s">
        <v>223</v>
      </c>
      <c r="D268" s="940">
        <v>1</v>
      </c>
      <c r="G268" s="344"/>
      <c r="H268" s="344"/>
      <c r="I268" s="344"/>
      <c r="J268" s="345"/>
      <c r="K268" s="344"/>
      <c r="L268" s="344"/>
      <c r="M268" s="344"/>
      <c r="N268" s="344"/>
      <c r="O268" s="344"/>
      <c r="P268" s="344"/>
      <c r="Q268" s="344"/>
    </row>
    <row r="269" spans="1:17" s="343" customFormat="1" ht="22.5">
      <c r="A269" s="330"/>
      <c r="B269" s="343" t="s">
        <v>1848</v>
      </c>
      <c r="C269" s="1101" t="s">
        <v>223</v>
      </c>
      <c r="D269" s="940">
        <v>2</v>
      </c>
      <c r="G269" s="344"/>
      <c r="H269" s="344"/>
      <c r="I269" s="344"/>
      <c r="J269" s="345"/>
      <c r="K269" s="344"/>
      <c r="L269" s="344"/>
      <c r="M269" s="344"/>
      <c r="N269" s="344"/>
      <c r="O269" s="344"/>
      <c r="P269" s="344"/>
      <c r="Q269" s="344"/>
    </row>
    <row r="270" spans="1:17" s="343" customFormat="1" ht="22.5">
      <c r="A270" s="330"/>
      <c r="B270" s="343" t="s">
        <v>1847</v>
      </c>
      <c r="C270" s="1101" t="s">
        <v>223</v>
      </c>
      <c r="D270" s="940">
        <v>1</v>
      </c>
      <c r="G270" s="344"/>
      <c r="H270" s="344"/>
      <c r="I270" s="344"/>
      <c r="J270" s="345"/>
      <c r="K270" s="344"/>
      <c r="L270" s="344"/>
      <c r="M270" s="344"/>
      <c r="N270" s="344"/>
      <c r="O270" s="344"/>
      <c r="P270" s="344"/>
      <c r="Q270" s="344"/>
    </row>
    <row r="271" spans="1:17" s="343" customFormat="1">
      <c r="A271" s="330"/>
      <c r="B271" s="343" t="s">
        <v>1860</v>
      </c>
      <c r="C271" s="1101" t="s">
        <v>223</v>
      </c>
      <c r="D271" s="940">
        <v>1</v>
      </c>
      <c r="G271" s="344"/>
      <c r="H271" s="344"/>
      <c r="I271" s="344"/>
      <c r="J271" s="345"/>
      <c r="K271" s="344"/>
      <c r="L271" s="344"/>
      <c r="M271" s="344"/>
      <c r="N271" s="344"/>
      <c r="O271" s="344"/>
      <c r="P271" s="344"/>
      <c r="Q271" s="344"/>
    </row>
    <row r="272" spans="1:17" s="355" customFormat="1">
      <c r="A272" s="330"/>
      <c r="B272" s="343" t="s">
        <v>1836</v>
      </c>
      <c r="C272" s="1101" t="s">
        <v>233</v>
      </c>
      <c r="D272" s="940">
        <v>1</v>
      </c>
      <c r="E272" s="353"/>
      <c r="F272" s="353"/>
      <c r="G272" s="354"/>
      <c r="H272" s="194"/>
      <c r="I272" s="194"/>
      <c r="J272" s="354"/>
      <c r="K272" s="194"/>
      <c r="L272" s="194"/>
      <c r="M272" s="194"/>
      <c r="N272" s="194"/>
      <c r="O272" s="194"/>
      <c r="P272" s="194"/>
      <c r="Q272" s="194"/>
    </row>
    <row r="273" spans="1:17" s="355" customFormat="1">
      <c r="A273" s="330"/>
      <c r="B273" s="343" t="s">
        <v>1837</v>
      </c>
      <c r="C273" s="1101" t="s">
        <v>233</v>
      </c>
      <c r="D273" s="940">
        <v>1</v>
      </c>
      <c r="E273" s="353"/>
      <c r="F273" s="353"/>
      <c r="G273" s="354"/>
      <c r="H273" s="194"/>
      <c r="I273" s="194"/>
      <c r="J273" s="354"/>
      <c r="K273" s="194"/>
      <c r="L273" s="194"/>
      <c r="M273" s="194"/>
      <c r="N273" s="194"/>
      <c r="O273" s="194"/>
      <c r="P273" s="194"/>
      <c r="Q273" s="194"/>
    </row>
    <row r="274" spans="1:17" s="359" customFormat="1" ht="6.75" customHeight="1">
      <c r="A274" s="330"/>
      <c r="B274" s="332"/>
      <c r="C274" s="1094"/>
      <c r="D274" s="942"/>
      <c r="E274" s="331"/>
      <c r="F274" s="331"/>
      <c r="G274" s="196"/>
      <c r="H274" s="357"/>
      <c r="I274" s="357"/>
      <c r="J274" s="358"/>
      <c r="K274" s="357"/>
      <c r="L274" s="357"/>
      <c r="M274" s="357"/>
      <c r="N274" s="357"/>
      <c r="O274" s="357"/>
      <c r="P274" s="357"/>
      <c r="Q274" s="357"/>
    </row>
    <row r="275" spans="1:17" s="288" customFormat="1" ht="128.25" customHeight="1">
      <c r="A275" s="330"/>
      <c r="B275" s="355" t="s">
        <v>1838</v>
      </c>
      <c r="C275" s="1094" t="s">
        <v>233</v>
      </c>
      <c r="D275" s="933">
        <v>1</v>
      </c>
      <c r="E275" s="331"/>
      <c r="F275" s="315"/>
      <c r="G275" s="316"/>
      <c r="H275" s="197"/>
      <c r="I275" s="197"/>
      <c r="J275" s="196"/>
      <c r="K275" s="197"/>
      <c r="L275" s="197"/>
      <c r="M275" s="197"/>
      <c r="N275" s="197"/>
      <c r="O275" s="197"/>
      <c r="P275" s="197"/>
      <c r="Q275" s="197"/>
    </row>
    <row r="276" spans="1:17" s="364" customFormat="1" ht="6" customHeight="1">
      <c r="A276" s="330"/>
      <c r="B276" s="360"/>
      <c r="C276" s="1107"/>
      <c r="D276" s="943"/>
      <c r="E276" s="331"/>
      <c r="F276" s="331"/>
      <c r="G276" s="196"/>
      <c r="H276" s="363"/>
      <c r="I276" s="363"/>
      <c r="J276" s="362"/>
      <c r="K276" s="363"/>
      <c r="L276" s="363"/>
      <c r="M276" s="363"/>
      <c r="N276" s="363"/>
      <c r="O276" s="363"/>
      <c r="P276" s="363"/>
      <c r="Q276" s="363"/>
    </row>
    <row r="277" spans="1:17" s="364" customFormat="1" ht="6" customHeight="1">
      <c r="A277" s="330"/>
      <c r="B277" s="365"/>
      <c r="C277" s="1108"/>
      <c r="D277" s="944"/>
      <c r="E277" s="365"/>
      <c r="F277" s="365"/>
      <c r="G277" s="372"/>
      <c r="H277" s="363"/>
      <c r="I277" s="363"/>
      <c r="J277" s="362"/>
      <c r="K277" s="363"/>
      <c r="L277" s="363"/>
      <c r="M277" s="363"/>
      <c r="N277" s="363"/>
      <c r="O277" s="363"/>
      <c r="P277" s="363"/>
      <c r="Q277" s="363"/>
    </row>
    <row r="278" spans="1:17" s="288" customFormat="1">
      <c r="A278" s="330"/>
      <c r="B278" s="355"/>
      <c r="C278" s="1094" t="s">
        <v>1346</v>
      </c>
      <c r="D278" s="933">
        <v>1</v>
      </c>
      <c r="E278" s="331"/>
      <c r="F278" s="331">
        <f>SUM(D278*E278)</f>
        <v>0</v>
      </c>
      <c r="G278" s="196"/>
      <c r="H278" s="197"/>
      <c r="I278" s="197"/>
      <c r="J278" s="196"/>
      <c r="K278" s="197"/>
      <c r="L278" s="197"/>
      <c r="M278" s="197"/>
      <c r="N278" s="197"/>
      <c r="O278" s="197"/>
      <c r="P278" s="197"/>
      <c r="Q278" s="197"/>
    </row>
    <row r="279" spans="1:17" s="288" customFormat="1">
      <c r="A279" s="330"/>
      <c r="B279" s="355"/>
      <c r="C279" s="1094"/>
      <c r="D279" s="933"/>
      <c r="E279" s="331"/>
      <c r="F279" s="331"/>
      <c r="G279" s="196"/>
      <c r="H279" s="197"/>
      <c r="I279" s="197"/>
      <c r="J279" s="196"/>
      <c r="K279" s="197"/>
      <c r="L279" s="197"/>
      <c r="M279" s="197"/>
      <c r="N279" s="197"/>
      <c r="O279" s="197"/>
      <c r="P279" s="197"/>
      <c r="Q279" s="197"/>
    </row>
    <row r="280" spans="1:17" s="288" customFormat="1" ht="93" customHeight="1">
      <c r="A280" s="330">
        <v>7</v>
      </c>
      <c r="B280" s="355" t="s">
        <v>1861</v>
      </c>
      <c r="C280" s="1094"/>
      <c r="D280" s="933"/>
      <c r="E280" s="331"/>
      <c r="F280" s="331"/>
      <c r="G280" s="196"/>
      <c r="H280" s="197"/>
      <c r="I280" s="197"/>
      <c r="J280" s="196"/>
      <c r="K280" s="197"/>
      <c r="L280" s="197"/>
      <c r="M280" s="197"/>
      <c r="N280" s="197"/>
      <c r="O280" s="197"/>
      <c r="P280" s="197"/>
      <c r="Q280" s="197"/>
    </row>
    <row r="281" spans="1:17" s="343" customFormat="1" ht="22.5">
      <c r="A281" s="330"/>
      <c r="B281" s="343" t="s">
        <v>1862</v>
      </c>
      <c r="C281" s="296" t="s">
        <v>1346</v>
      </c>
      <c r="D281" s="940">
        <v>1</v>
      </c>
      <c r="G281" s="344"/>
      <c r="H281" s="344"/>
      <c r="I281" s="344"/>
      <c r="J281" s="345"/>
      <c r="K281" s="344"/>
      <c r="L281" s="344"/>
      <c r="M281" s="344"/>
      <c r="N281" s="344"/>
      <c r="O281" s="344"/>
      <c r="P281" s="344"/>
      <c r="Q281" s="344"/>
    </row>
    <row r="282" spans="1:17" s="343" customFormat="1" ht="22.5">
      <c r="A282" s="330"/>
      <c r="B282" s="343" t="s">
        <v>1851</v>
      </c>
      <c r="C282" s="1101" t="s">
        <v>223</v>
      </c>
      <c r="D282" s="940">
        <v>1</v>
      </c>
      <c r="G282" s="344"/>
      <c r="H282" s="344"/>
      <c r="I282" s="344"/>
      <c r="J282" s="345"/>
      <c r="K282" s="344"/>
      <c r="L282" s="344"/>
      <c r="M282" s="344"/>
      <c r="N282" s="344"/>
      <c r="O282" s="344"/>
      <c r="P282" s="344"/>
      <c r="Q282" s="344"/>
    </row>
    <row r="283" spans="1:17" s="343" customFormat="1">
      <c r="A283" s="330"/>
      <c r="B283" s="343" t="s">
        <v>1842</v>
      </c>
      <c r="C283" s="1101" t="s">
        <v>223</v>
      </c>
      <c r="D283" s="940">
        <v>1</v>
      </c>
      <c r="G283" s="344"/>
      <c r="H283" s="344"/>
      <c r="I283" s="344"/>
      <c r="J283" s="345"/>
      <c r="K283" s="344"/>
      <c r="L283" s="344"/>
      <c r="M283" s="344"/>
      <c r="N283" s="344"/>
      <c r="O283" s="344"/>
      <c r="P283" s="344"/>
      <c r="Q283" s="344"/>
    </row>
    <row r="284" spans="1:17" s="343" customFormat="1">
      <c r="A284" s="330"/>
      <c r="B284" s="343" t="s">
        <v>1852</v>
      </c>
      <c r="C284" s="1101" t="s">
        <v>223</v>
      </c>
      <c r="D284" s="940">
        <v>1</v>
      </c>
      <c r="G284" s="344"/>
      <c r="H284" s="344"/>
      <c r="I284" s="344"/>
      <c r="J284" s="345"/>
      <c r="K284" s="344"/>
      <c r="L284" s="344"/>
      <c r="M284" s="344"/>
      <c r="N284" s="344"/>
      <c r="O284" s="344"/>
      <c r="P284" s="344"/>
      <c r="Q284" s="344"/>
    </row>
    <row r="285" spans="1:17" s="343" customFormat="1" ht="22.5">
      <c r="A285" s="330"/>
      <c r="B285" s="343" t="s">
        <v>1844</v>
      </c>
      <c r="C285" s="1101" t="s">
        <v>223</v>
      </c>
      <c r="D285" s="940">
        <v>1</v>
      </c>
      <c r="G285" s="344"/>
      <c r="H285" s="344"/>
      <c r="I285" s="344"/>
      <c r="J285" s="345"/>
      <c r="K285" s="344"/>
      <c r="L285" s="344"/>
      <c r="M285" s="344"/>
      <c r="N285" s="344"/>
      <c r="O285" s="344"/>
      <c r="P285" s="344"/>
      <c r="Q285" s="344"/>
    </row>
    <row r="286" spans="1:17" s="343" customFormat="1" ht="22.5">
      <c r="A286" s="330"/>
      <c r="B286" s="343" t="s">
        <v>1785</v>
      </c>
      <c r="C286" s="1101" t="s">
        <v>223</v>
      </c>
      <c r="D286" s="940">
        <v>3</v>
      </c>
      <c r="G286" s="344"/>
      <c r="H286" s="344"/>
      <c r="I286" s="344"/>
      <c r="J286" s="345"/>
      <c r="K286" s="344"/>
      <c r="L286" s="344"/>
      <c r="M286" s="344"/>
      <c r="N286" s="344"/>
      <c r="O286" s="344"/>
      <c r="P286" s="344"/>
      <c r="Q286" s="344"/>
    </row>
    <row r="287" spans="1:17" s="343" customFormat="1">
      <c r="A287" s="330"/>
      <c r="B287" s="343" t="s">
        <v>1786</v>
      </c>
      <c r="C287" s="1101" t="s">
        <v>223</v>
      </c>
      <c r="D287" s="940">
        <v>1</v>
      </c>
      <c r="G287" s="344"/>
      <c r="H287" s="344"/>
      <c r="I287" s="344"/>
      <c r="J287" s="345"/>
      <c r="K287" s="344"/>
      <c r="L287" s="344"/>
      <c r="M287" s="344"/>
      <c r="N287" s="344"/>
      <c r="O287" s="344"/>
      <c r="P287" s="344"/>
      <c r="Q287" s="344"/>
    </row>
    <row r="288" spans="1:17" s="343" customFormat="1">
      <c r="A288" s="330"/>
      <c r="B288" s="343" t="s">
        <v>1787</v>
      </c>
      <c r="C288" s="1101" t="s">
        <v>223</v>
      </c>
      <c r="D288" s="940">
        <v>10</v>
      </c>
      <c r="G288" s="344"/>
      <c r="H288" s="344"/>
      <c r="I288" s="344"/>
      <c r="J288" s="345"/>
      <c r="K288" s="344"/>
      <c r="L288" s="344"/>
      <c r="M288" s="344"/>
      <c r="N288" s="344"/>
      <c r="O288" s="344"/>
      <c r="P288" s="344"/>
      <c r="Q288" s="344"/>
    </row>
    <row r="289" spans="1:17" s="343" customFormat="1">
      <c r="A289" s="330"/>
      <c r="B289" s="343" t="s">
        <v>1788</v>
      </c>
      <c r="C289" s="1101" t="s">
        <v>223</v>
      </c>
      <c r="D289" s="940">
        <v>18</v>
      </c>
      <c r="G289" s="344"/>
      <c r="H289" s="344"/>
      <c r="I289" s="344"/>
      <c r="J289" s="345"/>
      <c r="K289" s="344"/>
      <c r="L289" s="344"/>
      <c r="M289" s="344"/>
      <c r="N289" s="344"/>
      <c r="O289" s="344"/>
      <c r="P289" s="344"/>
      <c r="Q289" s="344"/>
    </row>
    <row r="290" spans="1:17" s="1074" customFormat="1">
      <c r="A290" s="1075"/>
      <c r="B290" s="1074" t="s">
        <v>2693</v>
      </c>
      <c r="C290" s="1106" t="s">
        <v>223</v>
      </c>
      <c r="D290" s="940">
        <v>3</v>
      </c>
    </row>
    <row r="291" spans="1:17" s="343" customFormat="1" ht="22.5">
      <c r="A291" s="330"/>
      <c r="B291" s="343" t="s">
        <v>1793</v>
      </c>
      <c r="C291" s="1101" t="s">
        <v>223</v>
      </c>
      <c r="D291" s="940">
        <v>1</v>
      </c>
      <c r="G291" s="344"/>
      <c r="H291" s="344"/>
      <c r="I291" s="344"/>
      <c r="J291" s="345"/>
      <c r="K291" s="344"/>
      <c r="L291" s="344"/>
      <c r="M291" s="344"/>
      <c r="N291" s="344"/>
      <c r="O291" s="344"/>
      <c r="P291" s="344"/>
      <c r="Q291" s="344"/>
    </row>
    <row r="292" spans="1:17" s="343" customFormat="1">
      <c r="A292" s="330"/>
      <c r="B292" s="343" t="s">
        <v>1795</v>
      </c>
      <c r="C292" s="1101" t="s">
        <v>223</v>
      </c>
      <c r="D292" s="940">
        <v>2</v>
      </c>
      <c r="G292" s="344"/>
      <c r="H292" s="344"/>
      <c r="I292" s="344"/>
      <c r="J292" s="345"/>
      <c r="K292" s="344"/>
      <c r="L292" s="344"/>
      <c r="M292" s="344"/>
      <c r="N292" s="344"/>
      <c r="O292" s="344"/>
      <c r="P292" s="344"/>
      <c r="Q292" s="344"/>
    </row>
    <row r="293" spans="1:17" s="343" customFormat="1" ht="22.5">
      <c r="A293" s="330"/>
      <c r="B293" s="343" t="s">
        <v>1846</v>
      </c>
      <c r="C293" s="1101" t="s">
        <v>223</v>
      </c>
      <c r="D293" s="940">
        <v>1</v>
      </c>
      <c r="G293" s="344"/>
      <c r="H293" s="344"/>
      <c r="I293" s="344"/>
      <c r="J293" s="345"/>
      <c r="K293" s="344"/>
      <c r="L293" s="344"/>
      <c r="M293" s="344"/>
      <c r="N293" s="344"/>
      <c r="O293" s="344"/>
      <c r="P293" s="344"/>
      <c r="Q293" s="344"/>
    </row>
    <row r="294" spans="1:17" s="343" customFormat="1" ht="22.5">
      <c r="A294" s="330"/>
      <c r="B294" s="343" t="s">
        <v>1848</v>
      </c>
      <c r="C294" s="1101" t="s">
        <v>223</v>
      </c>
      <c r="D294" s="940">
        <v>2</v>
      </c>
      <c r="G294" s="344"/>
      <c r="H294" s="344"/>
      <c r="I294" s="344"/>
      <c r="J294" s="345"/>
      <c r="K294" s="344"/>
      <c r="L294" s="344"/>
      <c r="M294" s="344"/>
      <c r="N294" s="344"/>
      <c r="O294" s="344"/>
      <c r="P294" s="344"/>
      <c r="Q294" s="344"/>
    </row>
    <row r="295" spans="1:17" s="343" customFormat="1" ht="22.5">
      <c r="A295" s="330"/>
      <c r="B295" s="343" t="s">
        <v>1847</v>
      </c>
      <c r="C295" s="1101" t="s">
        <v>223</v>
      </c>
      <c r="D295" s="940">
        <v>1</v>
      </c>
      <c r="G295" s="344"/>
      <c r="H295" s="344"/>
      <c r="I295" s="344"/>
      <c r="J295" s="345"/>
      <c r="K295" s="344"/>
      <c r="L295" s="344"/>
      <c r="M295" s="344"/>
      <c r="N295" s="344"/>
      <c r="O295" s="344"/>
      <c r="P295" s="344"/>
      <c r="Q295" s="344"/>
    </row>
    <row r="296" spans="1:17" s="343" customFormat="1">
      <c r="A296" s="330"/>
      <c r="B296" s="343" t="s">
        <v>1819</v>
      </c>
      <c r="C296" s="1101" t="s">
        <v>223</v>
      </c>
      <c r="D296" s="940">
        <v>1</v>
      </c>
      <c r="G296" s="344"/>
      <c r="H296" s="344"/>
      <c r="I296" s="344"/>
      <c r="J296" s="345"/>
      <c r="K296" s="344"/>
      <c r="L296" s="344"/>
      <c r="M296" s="344"/>
      <c r="N296" s="344"/>
      <c r="O296" s="344"/>
      <c r="P296" s="344"/>
      <c r="Q296" s="344"/>
    </row>
    <row r="297" spans="1:17" s="355" customFormat="1">
      <c r="A297" s="330"/>
      <c r="B297" s="343" t="s">
        <v>1836</v>
      </c>
      <c r="C297" s="1101" t="s">
        <v>233</v>
      </c>
      <c r="D297" s="940">
        <v>1</v>
      </c>
      <c r="E297" s="353"/>
      <c r="F297" s="353"/>
      <c r="G297" s="354"/>
      <c r="H297" s="194"/>
      <c r="I297" s="194"/>
      <c r="J297" s="354"/>
      <c r="K297" s="194"/>
      <c r="L297" s="194"/>
      <c r="M297" s="194"/>
      <c r="N297" s="194"/>
      <c r="O297" s="194"/>
      <c r="P297" s="194"/>
      <c r="Q297" s="194"/>
    </row>
    <row r="298" spans="1:17" s="355" customFormat="1">
      <c r="A298" s="330"/>
      <c r="B298" s="343" t="s">
        <v>1837</v>
      </c>
      <c r="C298" s="1101" t="s">
        <v>233</v>
      </c>
      <c r="D298" s="940">
        <v>1</v>
      </c>
      <c r="E298" s="353"/>
      <c r="F298" s="353"/>
      <c r="G298" s="354"/>
      <c r="H298" s="194"/>
      <c r="I298" s="194"/>
      <c r="J298" s="354"/>
      <c r="K298" s="194"/>
      <c r="L298" s="194"/>
      <c r="M298" s="194"/>
      <c r="N298" s="194"/>
      <c r="O298" s="194"/>
      <c r="P298" s="194"/>
      <c r="Q298" s="194"/>
    </row>
    <row r="299" spans="1:17" s="359" customFormat="1" ht="8.25" customHeight="1">
      <c r="A299" s="330"/>
      <c r="B299" s="332"/>
      <c r="C299" s="1094"/>
      <c r="D299" s="942"/>
      <c r="E299" s="331"/>
      <c r="F299" s="331"/>
      <c r="G299" s="196"/>
      <c r="H299" s="357"/>
      <c r="I299" s="357"/>
      <c r="J299" s="358"/>
      <c r="K299" s="357"/>
      <c r="L299" s="357"/>
      <c r="M299" s="357"/>
      <c r="N299" s="357"/>
      <c r="O299" s="357"/>
      <c r="P299" s="357"/>
      <c r="Q299" s="357"/>
    </row>
    <row r="300" spans="1:17" s="288" customFormat="1" ht="128.25" customHeight="1">
      <c r="A300" s="330"/>
      <c r="B300" s="355" t="s">
        <v>1838</v>
      </c>
      <c r="C300" s="1094" t="s">
        <v>233</v>
      </c>
      <c r="D300" s="933">
        <v>1</v>
      </c>
      <c r="E300" s="331"/>
      <c r="F300" s="315"/>
      <c r="G300" s="316"/>
      <c r="H300" s="197"/>
      <c r="I300" s="197"/>
      <c r="J300" s="196"/>
      <c r="K300" s="197"/>
      <c r="L300" s="197"/>
      <c r="M300" s="197"/>
      <c r="N300" s="197"/>
      <c r="O300" s="197"/>
      <c r="P300" s="197"/>
      <c r="Q300" s="197"/>
    </row>
    <row r="301" spans="1:17" s="364" customFormat="1" ht="6.75" customHeight="1">
      <c r="A301" s="330"/>
      <c r="B301" s="360"/>
      <c r="C301" s="1107"/>
      <c r="D301" s="943"/>
      <c r="E301" s="331"/>
      <c r="F301" s="331"/>
      <c r="G301" s="196"/>
      <c r="H301" s="363"/>
      <c r="I301" s="363"/>
      <c r="J301" s="362"/>
      <c r="K301" s="363"/>
      <c r="L301" s="363"/>
      <c r="M301" s="363"/>
      <c r="N301" s="363"/>
      <c r="O301" s="363"/>
      <c r="P301" s="363"/>
      <c r="Q301" s="363"/>
    </row>
    <row r="302" spans="1:17" s="364" customFormat="1" ht="6" customHeight="1">
      <c r="A302" s="330"/>
      <c r="B302" s="365"/>
      <c r="C302" s="1108"/>
      <c r="D302" s="944"/>
      <c r="E302" s="365"/>
      <c r="F302" s="365"/>
      <c r="G302" s="372"/>
      <c r="H302" s="363"/>
      <c r="I302" s="363"/>
      <c r="J302" s="362"/>
      <c r="K302" s="363"/>
      <c r="L302" s="363"/>
      <c r="M302" s="363"/>
      <c r="N302" s="363"/>
      <c r="O302" s="363"/>
      <c r="P302" s="363"/>
      <c r="Q302" s="363"/>
    </row>
    <row r="303" spans="1:17" s="288" customFormat="1">
      <c r="A303" s="330"/>
      <c r="B303" s="355"/>
      <c r="C303" s="1094" t="s">
        <v>1346</v>
      </c>
      <c r="D303" s="933">
        <v>1</v>
      </c>
      <c r="E303" s="331"/>
      <c r="F303" s="331">
        <f>SUM(D303*E303)</f>
        <v>0</v>
      </c>
      <c r="G303" s="196"/>
      <c r="H303" s="197"/>
      <c r="I303" s="197"/>
      <c r="J303" s="196"/>
      <c r="K303" s="197"/>
      <c r="L303" s="197"/>
      <c r="M303" s="197"/>
      <c r="N303" s="197"/>
      <c r="O303" s="197"/>
      <c r="P303" s="197"/>
      <c r="Q303" s="197"/>
    </row>
    <row r="304" spans="1:17" s="288" customFormat="1">
      <c r="A304" s="330"/>
      <c r="B304" s="355"/>
      <c r="C304" s="1094"/>
      <c r="D304" s="933"/>
      <c r="E304" s="331"/>
      <c r="F304" s="331"/>
      <c r="G304" s="196"/>
      <c r="H304" s="197"/>
      <c r="I304" s="197"/>
      <c r="J304" s="196"/>
      <c r="K304" s="197"/>
      <c r="L304" s="197"/>
      <c r="M304" s="197"/>
      <c r="N304" s="197"/>
      <c r="O304" s="197"/>
      <c r="P304" s="197"/>
      <c r="Q304" s="197"/>
    </row>
    <row r="305" spans="1:17" s="288" customFormat="1" ht="93" customHeight="1">
      <c r="A305" s="330">
        <v>8</v>
      </c>
      <c r="B305" s="355" t="s">
        <v>1863</v>
      </c>
      <c r="C305" s="1094"/>
      <c r="D305" s="933"/>
      <c r="E305" s="331"/>
      <c r="F305" s="331"/>
      <c r="G305" s="196"/>
      <c r="H305" s="197"/>
      <c r="I305" s="197"/>
      <c r="J305" s="196"/>
      <c r="K305" s="197"/>
      <c r="L305" s="197"/>
      <c r="M305" s="197"/>
      <c r="N305" s="197"/>
      <c r="O305" s="197"/>
      <c r="P305" s="197"/>
      <c r="Q305" s="197"/>
    </row>
    <row r="306" spans="1:17" s="343" customFormat="1" ht="22.5">
      <c r="A306" s="330"/>
      <c r="B306" s="343" t="s">
        <v>1850</v>
      </c>
      <c r="C306" s="296" t="s">
        <v>1346</v>
      </c>
      <c r="D306" s="940">
        <v>1</v>
      </c>
      <c r="G306" s="344"/>
      <c r="H306" s="344"/>
      <c r="I306" s="344"/>
      <c r="J306" s="345"/>
      <c r="K306" s="344"/>
      <c r="L306" s="344"/>
      <c r="M306" s="344"/>
      <c r="N306" s="344"/>
      <c r="O306" s="344"/>
      <c r="P306" s="344"/>
      <c r="Q306" s="344"/>
    </row>
    <row r="307" spans="1:17" s="343" customFormat="1" ht="22.5">
      <c r="A307" s="330"/>
      <c r="B307" s="343" t="s">
        <v>1851</v>
      </c>
      <c r="C307" s="1101" t="s">
        <v>223</v>
      </c>
      <c r="D307" s="940">
        <v>1</v>
      </c>
      <c r="G307" s="344"/>
      <c r="H307" s="344"/>
      <c r="I307" s="344"/>
      <c r="J307" s="345"/>
      <c r="K307" s="344"/>
      <c r="L307" s="344"/>
      <c r="M307" s="344"/>
      <c r="N307" s="344"/>
      <c r="O307" s="344"/>
      <c r="P307" s="344"/>
      <c r="Q307" s="344"/>
    </row>
    <row r="308" spans="1:17" s="343" customFormat="1">
      <c r="A308" s="330"/>
      <c r="B308" s="343" t="s">
        <v>1842</v>
      </c>
      <c r="C308" s="1101" t="s">
        <v>223</v>
      </c>
      <c r="D308" s="940">
        <v>1</v>
      </c>
      <c r="G308" s="344"/>
      <c r="H308" s="344"/>
      <c r="I308" s="344"/>
      <c r="J308" s="345"/>
      <c r="K308" s="344"/>
      <c r="L308" s="344"/>
      <c r="M308" s="344"/>
      <c r="N308" s="344"/>
      <c r="O308" s="344"/>
      <c r="P308" s="344"/>
      <c r="Q308" s="344"/>
    </row>
    <row r="309" spans="1:17" s="343" customFormat="1">
      <c r="A309" s="330"/>
      <c r="B309" s="343" t="s">
        <v>1852</v>
      </c>
      <c r="C309" s="1101" t="s">
        <v>223</v>
      </c>
      <c r="D309" s="940">
        <v>1</v>
      </c>
      <c r="G309" s="344"/>
      <c r="H309" s="344"/>
      <c r="I309" s="344"/>
      <c r="J309" s="345"/>
      <c r="K309" s="344"/>
      <c r="L309" s="344"/>
      <c r="M309" s="344"/>
      <c r="N309" s="344"/>
      <c r="O309" s="344"/>
      <c r="P309" s="344"/>
      <c r="Q309" s="344"/>
    </row>
    <row r="310" spans="1:17" s="343" customFormat="1" ht="22.5">
      <c r="A310" s="330"/>
      <c r="B310" s="343" t="s">
        <v>1844</v>
      </c>
      <c r="C310" s="1101" t="s">
        <v>223</v>
      </c>
      <c r="D310" s="940">
        <v>1</v>
      </c>
      <c r="G310" s="344"/>
      <c r="H310" s="344"/>
      <c r="I310" s="344"/>
      <c r="J310" s="345"/>
      <c r="K310" s="344"/>
      <c r="L310" s="344"/>
      <c r="M310" s="344"/>
      <c r="N310" s="344"/>
      <c r="O310" s="344"/>
      <c r="P310" s="344"/>
      <c r="Q310" s="344"/>
    </row>
    <row r="311" spans="1:17" s="343" customFormat="1" ht="22.5">
      <c r="A311" s="330"/>
      <c r="B311" s="343" t="s">
        <v>1785</v>
      </c>
      <c r="C311" s="1101" t="s">
        <v>223</v>
      </c>
      <c r="D311" s="940">
        <v>2</v>
      </c>
      <c r="G311" s="344"/>
      <c r="H311" s="344"/>
      <c r="I311" s="344"/>
      <c r="J311" s="345"/>
      <c r="K311" s="344"/>
      <c r="L311" s="344"/>
      <c r="M311" s="344"/>
      <c r="N311" s="344"/>
      <c r="O311" s="344"/>
      <c r="P311" s="344"/>
      <c r="Q311" s="344"/>
    </row>
    <row r="312" spans="1:17" s="343" customFormat="1">
      <c r="A312" s="330"/>
      <c r="B312" s="343" t="s">
        <v>1786</v>
      </c>
      <c r="C312" s="1101" t="s">
        <v>223</v>
      </c>
      <c r="D312" s="940">
        <v>1</v>
      </c>
      <c r="G312" s="344"/>
      <c r="H312" s="344"/>
      <c r="I312" s="344"/>
      <c r="J312" s="345"/>
      <c r="K312" s="344"/>
      <c r="L312" s="344"/>
      <c r="M312" s="344"/>
      <c r="N312" s="344"/>
      <c r="O312" s="344"/>
      <c r="P312" s="344"/>
      <c r="Q312" s="344"/>
    </row>
    <row r="313" spans="1:17" s="343" customFormat="1">
      <c r="A313" s="330"/>
      <c r="B313" s="343" t="s">
        <v>1787</v>
      </c>
      <c r="C313" s="1101" t="s">
        <v>223</v>
      </c>
      <c r="D313" s="940">
        <v>10</v>
      </c>
      <c r="G313" s="344"/>
      <c r="H313" s="344"/>
      <c r="I313" s="344"/>
      <c r="J313" s="345"/>
      <c r="K313" s="344"/>
      <c r="L313" s="344"/>
      <c r="M313" s="344"/>
      <c r="N313" s="344"/>
      <c r="O313" s="344"/>
      <c r="P313" s="344"/>
      <c r="Q313" s="344"/>
    </row>
    <row r="314" spans="1:17" s="343" customFormat="1">
      <c r="A314" s="330"/>
      <c r="B314" s="343" t="s">
        <v>1788</v>
      </c>
      <c r="C314" s="1101" t="s">
        <v>223</v>
      </c>
      <c r="D314" s="940">
        <v>17</v>
      </c>
      <c r="G314" s="344"/>
      <c r="H314" s="344"/>
      <c r="I314" s="344"/>
      <c r="J314" s="345"/>
      <c r="K314" s="344"/>
      <c r="L314" s="344"/>
      <c r="M314" s="344"/>
      <c r="N314" s="344"/>
      <c r="O314" s="344"/>
      <c r="P314" s="344"/>
      <c r="Q314" s="344"/>
    </row>
    <row r="315" spans="1:17" s="343" customFormat="1">
      <c r="A315" s="330"/>
      <c r="B315" s="343" t="s">
        <v>1860</v>
      </c>
      <c r="C315" s="1101" t="s">
        <v>223</v>
      </c>
      <c r="D315" s="940">
        <v>1</v>
      </c>
      <c r="G315" s="344"/>
      <c r="H315" s="344"/>
      <c r="I315" s="344"/>
      <c r="J315" s="345"/>
      <c r="K315" s="344"/>
      <c r="L315" s="344"/>
      <c r="M315" s="344"/>
      <c r="N315" s="344"/>
      <c r="O315" s="344"/>
      <c r="P315" s="344"/>
      <c r="Q315" s="344"/>
    </row>
    <row r="316" spans="1:17" s="343" customFormat="1" ht="22.5">
      <c r="A316" s="330"/>
      <c r="B316" s="343" t="s">
        <v>1848</v>
      </c>
      <c r="C316" s="1101" t="s">
        <v>223</v>
      </c>
      <c r="D316" s="940">
        <v>2</v>
      </c>
      <c r="G316" s="344"/>
      <c r="H316" s="344"/>
      <c r="I316" s="344"/>
      <c r="J316" s="345"/>
      <c r="K316" s="344"/>
      <c r="L316" s="344"/>
      <c r="M316" s="344"/>
      <c r="N316" s="344"/>
      <c r="O316" s="344"/>
      <c r="P316" s="344"/>
      <c r="Q316" s="344"/>
    </row>
    <row r="317" spans="1:17" s="355" customFormat="1">
      <c r="A317" s="330"/>
      <c r="B317" s="343" t="s">
        <v>1836</v>
      </c>
      <c r="C317" s="1101" t="s">
        <v>233</v>
      </c>
      <c r="D317" s="940">
        <v>1</v>
      </c>
      <c r="E317" s="353"/>
      <c r="F317" s="353"/>
      <c r="G317" s="354"/>
      <c r="H317" s="194"/>
      <c r="I317" s="194"/>
      <c r="J317" s="354"/>
      <c r="K317" s="194"/>
      <c r="L317" s="194"/>
      <c r="M317" s="194"/>
      <c r="N317" s="194"/>
      <c r="O317" s="194"/>
      <c r="P317" s="194"/>
      <c r="Q317" s="194"/>
    </row>
    <row r="318" spans="1:17" s="355" customFormat="1">
      <c r="A318" s="330"/>
      <c r="B318" s="343" t="s">
        <v>1837</v>
      </c>
      <c r="C318" s="1101" t="s">
        <v>233</v>
      </c>
      <c r="D318" s="940">
        <v>1</v>
      </c>
      <c r="E318" s="353"/>
      <c r="F318" s="353"/>
      <c r="G318" s="354"/>
      <c r="H318" s="194"/>
      <c r="I318" s="194"/>
      <c r="J318" s="354"/>
      <c r="K318" s="194"/>
      <c r="L318" s="194"/>
      <c r="M318" s="194"/>
      <c r="N318" s="194"/>
      <c r="O318" s="194"/>
      <c r="P318" s="194"/>
      <c r="Q318" s="194"/>
    </row>
    <row r="319" spans="1:17" s="359" customFormat="1" ht="6.75" customHeight="1">
      <c r="A319" s="330"/>
      <c r="B319" s="332"/>
      <c r="C319" s="1094"/>
      <c r="D319" s="942"/>
      <c r="E319" s="331"/>
      <c r="F319" s="331"/>
      <c r="G319" s="196"/>
      <c r="H319" s="357"/>
      <c r="I319" s="357"/>
      <c r="J319" s="358"/>
      <c r="K319" s="357"/>
      <c r="L319" s="357"/>
      <c r="M319" s="357"/>
      <c r="N319" s="357"/>
      <c r="O319" s="357"/>
      <c r="P319" s="357"/>
      <c r="Q319" s="357"/>
    </row>
    <row r="320" spans="1:17" s="288" customFormat="1" ht="128.25" customHeight="1">
      <c r="A320" s="330"/>
      <c r="B320" s="355" t="s">
        <v>1838</v>
      </c>
      <c r="C320" s="1094" t="s">
        <v>233</v>
      </c>
      <c r="D320" s="933">
        <v>1</v>
      </c>
      <c r="E320" s="331"/>
      <c r="F320" s="315"/>
      <c r="G320" s="316"/>
      <c r="H320" s="197"/>
      <c r="I320" s="197"/>
      <c r="J320" s="196"/>
      <c r="K320" s="197"/>
      <c r="L320" s="197"/>
      <c r="M320" s="197"/>
      <c r="N320" s="197"/>
      <c r="O320" s="197"/>
      <c r="P320" s="197"/>
      <c r="Q320" s="197"/>
    </row>
    <row r="321" spans="1:17" s="364" customFormat="1" ht="6.75" customHeight="1">
      <c r="A321" s="330"/>
      <c r="B321" s="360"/>
      <c r="C321" s="1107"/>
      <c r="D321" s="943"/>
      <c r="E321" s="331"/>
      <c r="F321" s="331"/>
      <c r="G321" s="196"/>
      <c r="H321" s="363"/>
      <c r="I321" s="363"/>
      <c r="J321" s="362"/>
      <c r="K321" s="363"/>
      <c r="L321" s="363"/>
      <c r="M321" s="363"/>
      <c r="N321" s="363"/>
      <c r="O321" s="363"/>
      <c r="P321" s="363"/>
      <c r="Q321" s="363"/>
    </row>
    <row r="322" spans="1:17" s="364" customFormat="1" ht="6.75" customHeight="1">
      <c r="A322" s="330"/>
      <c r="B322" s="365"/>
      <c r="C322" s="1108"/>
      <c r="D322" s="944"/>
      <c r="E322" s="365"/>
      <c r="F322" s="365"/>
      <c r="G322" s="372"/>
      <c r="H322" s="363"/>
      <c r="I322" s="363"/>
      <c r="J322" s="362"/>
      <c r="K322" s="363"/>
      <c r="L322" s="363"/>
      <c r="M322" s="363"/>
      <c r="N322" s="363"/>
      <c r="O322" s="363"/>
      <c r="P322" s="363"/>
      <c r="Q322" s="363"/>
    </row>
    <row r="323" spans="1:17" s="288" customFormat="1">
      <c r="A323" s="330"/>
      <c r="B323" s="355"/>
      <c r="C323" s="1094" t="s">
        <v>1346</v>
      </c>
      <c r="D323" s="933">
        <v>1</v>
      </c>
      <c r="E323" s="331"/>
      <c r="F323" s="331">
        <f>SUM(D323*E323)</f>
        <v>0</v>
      </c>
      <c r="G323" s="196"/>
      <c r="H323" s="197"/>
      <c r="I323" s="197"/>
      <c r="J323" s="196"/>
      <c r="K323" s="197"/>
      <c r="L323" s="197"/>
      <c r="M323" s="197"/>
      <c r="N323" s="197"/>
      <c r="O323" s="197"/>
      <c r="P323" s="197"/>
      <c r="Q323" s="197"/>
    </row>
    <row r="324" spans="1:17" s="359" customFormat="1">
      <c r="A324" s="330"/>
      <c r="B324" s="332"/>
      <c r="C324" s="1103"/>
      <c r="D324" s="942"/>
      <c r="E324" s="356"/>
      <c r="F324" s="356"/>
      <c r="G324" s="366"/>
      <c r="H324" s="357"/>
      <c r="I324" s="357"/>
      <c r="J324" s="358"/>
      <c r="K324" s="357"/>
      <c r="L324" s="357"/>
      <c r="M324" s="357"/>
      <c r="N324" s="357"/>
      <c r="O324" s="357"/>
      <c r="P324" s="357"/>
      <c r="Q324" s="357"/>
    </row>
    <row r="325" spans="1:17" s="288" customFormat="1">
      <c r="A325" s="330"/>
      <c r="B325" s="355"/>
      <c r="C325" s="1094"/>
      <c r="D325" s="933"/>
      <c r="E325" s="331"/>
      <c r="F325" s="331"/>
      <c r="G325" s="196"/>
      <c r="H325" s="197"/>
      <c r="I325" s="197"/>
      <c r="J325" s="196"/>
      <c r="K325" s="197"/>
      <c r="L325" s="197"/>
      <c r="M325" s="197"/>
      <c r="N325" s="197"/>
      <c r="O325" s="197"/>
      <c r="P325" s="197"/>
      <c r="Q325" s="197"/>
    </row>
    <row r="326" spans="1:17" s="288" customFormat="1" ht="127.5">
      <c r="A326" s="330">
        <v>9</v>
      </c>
      <c r="B326" s="355" t="s">
        <v>1864</v>
      </c>
      <c r="C326" s="1094"/>
      <c r="D326" s="933"/>
      <c r="E326" s="331"/>
      <c r="F326" s="331"/>
      <c r="G326" s="196"/>
      <c r="H326" s="197"/>
      <c r="I326" s="197"/>
      <c r="J326" s="196"/>
      <c r="K326" s="197"/>
      <c r="L326" s="197"/>
      <c r="M326" s="197"/>
      <c r="N326" s="197"/>
      <c r="O326" s="197"/>
      <c r="P326" s="197"/>
      <c r="Q326" s="197"/>
    </row>
    <row r="327" spans="1:17" s="343" customFormat="1" ht="22.5">
      <c r="A327" s="330"/>
      <c r="B327" s="343" t="s">
        <v>1865</v>
      </c>
      <c r="C327" s="296" t="s">
        <v>1346</v>
      </c>
      <c r="D327" s="940">
        <v>1</v>
      </c>
      <c r="G327" s="344"/>
      <c r="H327" s="344"/>
      <c r="I327" s="344"/>
      <c r="J327" s="345"/>
      <c r="K327" s="344"/>
      <c r="L327" s="344"/>
      <c r="M327" s="344"/>
      <c r="N327" s="344"/>
      <c r="O327" s="344"/>
      <c r="P327" s="344"/>
      <c r="Q327" s="344"/>
    </row>
    <row r="328" spans="1:17" s="343" customFormat="1">
      <c r="A328" s="330"/>
      <c r="B328" s="343" t="s">
        <v>1866</v>
      </c>
      <c r="C328" s="1101" t="s">
        <v>223</v>
      </c>
      <c r="D328" s="940">
        <v>1</v>
      </c>
      <c r="G328" s="344"/>
      <c r="H328" s="344"/>
      <c r="I328" s="344"/>
      <c r="J328" s="345"/>
      <c r="K328" s="344"/>
      <c r="L328" s="344"/>
      <c r="M328" s="344"/>
      <c r="N328" s="344"/>
      <c r="O328" s="344"/>
      <c r="P328" s="344"/>
      <c r="Q328" s="344"/>
    </row>
    <row r="329" spans="1:17" s="343" customFormat="1">
      <c r="A329" s="330"/>
      <c r="B329" s="343" t="s">
        <v>1735</v>
      </c>
      <c r="C329" s="1101" t="s">
        <v>223</v>
      </c>
      <c r="D329" s="940">
        <v>1</v>
      </c>
      <c r="G329" s="344"/>
      <c r="H329" s="344"/>
      <c r="I329" s="344"/>
      <c r="J329" s="345"/>
      <c r="K329" s="344"/>
      <c r="L329" s="344"/>
      <c r="M329" s="344"/>
      <c r="N329" s="344"/>
      <c r="O329" s="344"/>
      <c r="P329" s="344"/>
      <c r="Q329" s="344"/>
    </row>
    <row r="330" spans="1:17" s="343" customFormat="1" ht="22.5">
      <c r="A330" s="330"/>
      <c r="B330" s="343" t="s">
        <v>1783</v>
      </c>
      <c r="C330" s="1101" t="s">
        <v>223</v>
      </c>
      <c r="D330" s="940">
        <v>1</v>
      </c>
      <c r="G330" s="344"/>
      <c r="H330" s="344"/>
      <c r="I330" s="344"/>
      <c r="J330" s="345"/>
      <c r="K330" s="344"/>
      <c r="L330" s="344"/>
      <c r="M330" s="344"/>
      <c r="N330" s="344"/>
      <c r="O330" s="344"/>
      <c r="P330" s="344"/>
      <c r="Q330" s="344"/>
    </row>
    <row r="331" spans="1:17" s="343" customFormat="1" ht="22.5">
      <c r="A331" s="330"/>
      <c r="B331" s="343" t="s">
        <v>1844</v>
      </c>
      <c r="C331" s="1101" t="s">
        <v>223</v>
      </c>
      <c r="D331" s="940">
        <v>1</v>
      </c>
      <c r="G331" s="344"/>
      <c r="H331" s="344"/>
      <c r="I331" s="344"/>
      <c r="J331" s="345"/>
      <c r="K331" s="344"/>
      <c r="L331" s="344"/>
      <c r="M331" s="344"/>
      <c r="N331" s="344"/>
      <c r="O331" s="344"/>
      <c r="P331" s="344"/>
      <c r="Q331" s="344"/>
    </row>
    <row r="332" spans="1:17" s="343" customFormat="1">
      <c r="A332" s="330"/>
      <c r="B332" s="343" t="s">
        <v>1867</v>
      </c>
      <c r="C332" s="1101" t="s">
        <v>223</v>
      </c>
      <c r="D332" s="940">
        <v>1</v>
      </c>
      <c r="G332" s="344"/>
      <c r="H332" s="344"/>
      <c r="I332" s="344"/>
      <c r="J332" s="345"/>
      <c r="K332" s="344"/>
      <c r="L332" s="344"/>
      <c r="M332" s="344"/>
      <c r="N332" s="344"/>
      <c r="O332" s="344"/>
      <c r="P332" s="344"/>
      <c r="Q332" s="344"/>
    </row>
    <row r="333" spans="1:17" s="343" customFormat="1">
      <c r="A333" s="330"/>
      <c r="B333" s="343" t="s">
        <v>1868</v>
      </c>
      <c r="C333" s="1101" t="s">
        <v>223</v>
      </c>
      <c r="D333" s="940">
        <v>1</v>
      </c>
      <c r="G333" s="344"/>
      <c r="H333" s="344"/>
      <c r="I333" s="344"/>
      <c r="J333" s="345"/>
      <c r="K333" s="344"/>
      <c r="L333" s="344"/>
      <c r="M333" s="344"/>
      <c r="N333" s="344"/>
      <c r="O333" s="344"/>
      <c r="P333" s="344"/>
      <c r="Q333" s="344"/>
    </row>
    <row r="334" spans="1:17" s="343" customFormat="1">
      <c r="A334" s="330"/>
      <c r="B334" s="343" t="s">
        <v>1786</v>
      </c>
      <c r="C334" s="1101" t="s">
        <v>223</v>
      </c>
      <c r="D334" s="940">
        <v>1</v>
      </c>
      <c r="G334" s="344"/>
      <c r="H334" s="344"/>
      <c r="I334" s="344"/>
      <c r="J334" s="345"/>
      <c r="K334" s="344"/>
      <c r="L334" s="344"/>
      <c r="M334" s="344"/>
      <c r="N334" s="344"/>
      <c r="O334" s="344"/>
      <c r="P334" s="344"/>
      <c r="Q334" s="344"/>
    </row>
    <row r="335" spans="1:17" s="343" customFormat="1">
      <c r="A335" s="330"/>
      <c r="B335" s="343" t="s">
        <v>1787</v>
      </c>
      <c r="C335" s="1101" t="s">
        <v>223</v>
      </c>
      <c r="D335" s="940">
        <v>1</v>
      </c>
      <c r="G335" s="344"/>
      <c r="H335" s="344"/>
      <c r="I335" s="344"/>
      <c r="J335" s="345"/>
      <c r="K335" s="344"/>
      <c r="L335" s="344"/>
      <c r="M335" s="344"/>
      <c r="N335" s="344"/>
      <c r="O335" s="344"/>
      <c r="P335" s="344"/>
      <c r="Q335" s="344"/>
    </row>
    <row r="336" spans="1:17" s="343" customFormat="1">
      <c r="A336" s="330"/>
      <c r="B336" s="343" t="s">
        <v>1788</v>
      </c>
      <c r="C336" s="1101" t="s">
        <v>223</v>
      </c>
      <c r="D336" s="940">
        <v>9</v>
      </c>
      <c r="G336" s="344"/>
      <c r="H336" s="344"/>
      <c r="I336" s="344"/>
      <c r="J336" s="345"/>
      <c r="K336" s="344"/>
      <c r="L336" s="344"/>
      <c r="M336" s="344"/>
      <c r="N336" s="344"/>
      <c r="O336" s="344"/>
      <c r="P336" s="344"/>
      <c r="Q336" s="344"/>
    </row>
    <row r="337" spans="1:17" s="343" customFormat="1">
      <c r="A337" s="330"/>
      <c r="B337" s="343" t="s">
        <v>1789</v>
      </c>
      <c r="C337" s="1101" t="s">
        <v>223</v>
      </c>
      <c r="D337" s="940">
        <v>1</v>
      </c>
      <c r="G337" s="344"/>
      <c r="H337" s="344"/>
      <c r="I337" s="344"/>
      <c r="J337" s="345"/>
      <c r="K337" s="344"/>
      <c r="L337" s="344"/>
      <c r="M337" s="344"/>
      <c r="N337" s="344"/>
      <c r="O337" s="344"/>
      <c r="P337" s="344"/>
      <c r="Q337" s="344"/>
    </row>
    <row r="338" spans="1:17" s="343" customFormat="1">
      <c r="A338" s="330"/>
      <c r="B338" s="343" t="s">
        <v>1819</v>
      </c>
      <c r="C338" s="1101" t="s">
        <v>223</v>
      </c>
      <c r="D338" s="940">
        <v>2</v>
      </c>
      <c r="G338" s="344"/>
      <c r="H338" s="344"/>
      <c r="I338" s="344"/>
      <c r="J338" s="345"/>
      <c r="K338" s="344"/>
      <c r="L338" s="344"/>
      <c r="M338" s="344"/>
      <c r="N338" s="344"/>
      <c r="O338" s="344"/>
      <c r="P338" s="344"/>
      <c r="Q338" s="344"/>
    </row>
    <row r="339" spans="1:17" s="343" customFormat="1" ht="22.5">
      <c r="A339" s="330"/>
      <c r="B339" s="343" t="s">
        <v>1869</v>
      </c>
      <c r="C339" s="1101" t="s">
        <v>223</v>
      </c>
      <c r="D339" s="940">
        <v>1</v>
      </c>
      <c r="G339" s="344"/>
      <c r="H339" s="344"/>
      <c r="I339" s="344"/>
      <c r="J339" s="345"/>
      <c r="K339" s="344"/>
      <c r="L339" s="344"/>
      <c r="M339" s="344"/>
      <c r="N339" s="344"/>
      <c r="O339" s="344"/>
      <c r="P339" s="344"/>
      <c r="Q339" s="344"/>
    </row>
    <row r="340" spans="1:17" s="343" customFormat="1" ht="22.5">
      <c r="A340" s="330"/>
      <c r="B340" s="343" t="s">
        <v>1793</v>
      </c>
      <c r="C340" s="1101" t="s">
        <v>223</v>
      </c>
      <c r="D340" s="940">
        <v>12</v>
      </c>
      <c r="G340" s="344"/>
      <c r="H340" s="344"/>
      <c r="I340" s="344"/>
      <c r="J340" s="345"/>
      <c r="K340" s="344"/>
      <c r="L340" s="344"/>
      <c r="M340" s="344"/>
      <c r="N340" s="344"/>
      <c r="O340" s="344"/>
      <c r="P340" s="344"/>
      <c r="Q340" s="344"/>
    </row>
    <row r="341" spans="1:17" s="343" customFormat="1">
      <c r="A341" s="330"/>
      <c r="B341" s="343" t="s">
        <v>1795</v>
      </c>
      <c r="C341" s="1101" t="s">
        <v>223</v>
      </c>
      <c r="D341" s="940">
        <v>13</v>
      </c>
      <c r="G341" s="344"/>
      <c r="H341" s="344"/>
      <c r="I341" s="344"/>
      <c r="J341" s="345"/>
      <c r="K341" s="344"/>
      <c r="L341" s="344"/>
      <c r="M341" s="344"/>
      <c r="N341" s="344"/>
      <c r="O341" s="344"/>
      <c r="P341" s="344"/>
      <c r="Q341" s="344"/>
    </row>
    <row r="342" spans="1:17" s="343" customFormat="1" ht="22.5">
      <c r="A342" s="330"/>
      <c r="B342" s="343" t="s">
        <v>1870</v>
      </c>
      <c r="C342" s="1101" t="s">
        <v>223</v>
      </c>
      <c r="D342" s="940">
        <v>12</v>
      </c>
      <c r="G342" s="344"/>
      <c r="H342" s="344"/>
      <c r="I342" s="344"/>
      <c r="J342" s="345"/>
      <c r="K342" s="344"/>
      <c r="L342" s="344"/>
      <c r="M342" s="344"/>
      <c r="N342" s="344"/>
      <c r="O342" s="344"/>
      <c r="P342" s="344"/>
      <c r="Q342" s="344"/>
    </row>
    <row r="343" spans="1:17" s="355" customFormat="1">
      <c r="A343" s="330"/>
      <c r="B343" s="343" t="s">
        <v>1836</v>
      </c>
      <c r="C343" s="1101" t="s">
        <v>233</v>
      </c>
      <c r="D343" s="940">
        <v>1</v>
      </c>
      <c r="E343" s="353"/>
      <c r="F343" s="353"/>
      <c r="G343" s="354"/>
      <c r="H343" s="194"/>
      <c r="I343" s="194"/>
      <c r="J343" s="354"/>
      <c r="K343" s="194"/>
      <c r="L343" s="194"/>
      <c r="M343" s="194"/>
      <c r="N343" s="194"/>
      <c r="O343" s="194"/>
      <c r="P343" s="194"/>
      <c r="Q343" s="194"/>
    </row>
    <row r="344" spans="1:17" s="355" customFormat="1">
      <c r="A344" s="330"/>
      <c r="B344" s="343" t="s">
        <v>1837</v>
      </c>
      <c r="C344" s="1101" t="s">
        <v>233</v>
      </c>
      <c r="D344" s="940">
        <v>1</v>
      </c>
      <c r="E344" s="353"/>
      <c r="F344" s="353"/>
      <c r="G344" s="354"/>
      <c r="H344" s="194"/>
      <c r="I344" s="194"/>
      <c r="J344" s="354"/>
      <c r="K344" s="194"/>
      <c r="L344" s="194"/>
      <c r="M344" s="194"/>
      <c r="N344" s="194"/>
      <c r="O344" s="194"/>
      <c r="P344" s="194"/>
      <c r="Q344" s="194"/>
    </row>
    <row r="345" spans="1:17" s="359" customFormat="1" ht="8.25" customHeight="1">
      <c r="A345" s="330"/>
      <c r="B345" s="332"/>
      <c r="C345" s="1094"/>
      <c r="D345" s="942"/>
      <c r="E345" s="331"/>
      <c r="F345" s="331"/>
      <c r="G345" s="196"/>
      <c r="H345" s="357"/>
      <c r="I345" s="357"/>
      <c r="J345" s="358"/>
      <c r="K345" s="357"/>
      <c r="L345" s="357"/>
      <c r="M345" s="357"/>
      <c r="N345" s="357"/>
      <c r="O345" s="357"/>
      <c r="P345" s="357"/>
      <c r="Q345" s="357"/>
    </row>
    <row r="346" spans="1:17" s="288" customFormat="1" ht="128.25" customHeight="1">
      <c r="A346" s="330"/>
      <c r="B346" s="355" t="s">
        <v>1838</v>
      </c>
      <c r="C346" s="1094" t="s">
        <v>233</v>
      </c>
      <c r="D346" s="933">
        <v>1</v>
      </c>
      <c r="E346" s="331"/>
      <c r="F346" s="315"/>
      <c r="G346" s="316"/>
      <c r="H346" s="197"/>
      <c r="I346" s="197"/>
      <c r="J346" s="196"/>
      <c r="K346" s="197"/>
      <c r="L346" s="197"/>
      <c r="M346" s="197"/>
      <c r="N346" s="197"/>
      <c r="O346" s="197"/>
      <c r="P346" s="197"/>
      <c r="Q346" s="197"/>
    </row>
    <row r="347" spans="1:17" s="364" customFormat="1" ht="6.75" customHeight="1">
      <c r="A347" s="330"/>
      <c r="B347" s="360"/>
      <c r="C347" s="1107"/>
      <c r="D347" s="943"/>
      <c r="E347" s="331"/>
      <c r="F347" s="331"/>
      <c r="G347" s="196"/>
      <c r="H347" s="363"/>
      <c r="I347" s="363"/>
      <c r="J347" s="362"/>
      <c r="K347" s="363"/>
      <c r="L347" s="363"/>
      <c r="M347" s="363"/>
      <c r="N347" s="363"/>
      <c r="O347" s="363"/>
      <c r="P347" s="363"/>
      <c r="Q347" s="363"/>
    </row>
    <row r="348" spans="1:17" s="364" customFormat="1" ht="4.5" customHeight="1">
      <c r="A348" s="330"/>
      <c r="B348" s="365"/>
      <c r="C348" s="1108"/>
      <c r="D348" s="944"/>
      <c r="E348" s="365"/>
      <c r="F348" s="365"/>
      <c r="G348" s="372"/>
      <c r="H348" s="363"/>
      <c r="I348" s="363"/>
      <c r="J348" s="362"/>
      <c r="K348" s="363"/>
      <c r="L348" s="363"/>
      <c r="M348" s="363"/>
      <c r="N348" s="363"/>
      <c r="O348" s="363"/>
      <c r="P348" s="363"/>
      <c r="Q348" s="363"/>
    </row>
    <row r="349" spans="1:17" s="288" customFormat="1">
      <c r="A349" s="330"/>
      <c r="B349" s="355"/>
      <c r="C349" s="1094" t="s">
        <v>1346</v>
      </c>
      <c r="D349" s="933">
        <v>1</v>
      </c>
      <c r="E349" s="331"/>
      <c r="F349" s="331">
        <f>SUM(D349*E349)</f>
        <v>0</v>
      </c>
      <c r="G349" s="196"/>
      <c r="H349" s="197"/>
      <c r="I349" s="197"/>
      <c r="J349" s="196"/>
      <c r="K349" s="197"/>
      <c r="L349" s="197"/>
      <c r="M349" s="197"/>
      <c r="N349" s="197"/>
      <c r="O349" s="197"/>
      <c r="P349" s="197"/>
      <c r="Q349" s="197"/>
    </row>
    <row r="350" spans="1:17">
      <c r="A350" s="374"/>
      <c r="B350" s="375"/>
      <c r="E350" s="376"/>
      <c r="F350" s="376"/>
      <c r="G350" s="312"/>
    </row>
    <row r="351" spans="1:17" ht="53.25" customHeight="1">
      <c r="A351" s="330">
        <v>10</v>
      </c>
      <c r="B351" s="377" t="s">
        <v>2976</v>
      </c>
      <c r="C351" s="1109" t="s">
        <v>1871</v>
      </c>
      <c r="D351" s="945">
        <v>1</v>
      </c>
      <c r="E351" s="376"/>
      <c r="F351" s="331">
        <f>SUM(D351*E351)</f>
        <v>0</v>
      </c>
      <c r="G351" s="196"/>
    </row>
    <row r="352" spans="1:17" s="382" customFormat="1">
      <c r="A352" s="330"/>
      <c r="B352" s="293"/>
      <c r="C352" s="1110"/>
      <c r="D352" s="946"/>
      <c r="E352" s="378"/>
      <c r="F352" s="379"/>
      <c r="G352" s="379"/>
      <c r="H352" s="380"/>
      <c r="I352" s="380"/>
      <c r="J352" s="381"/>
      <c r="K352" s="380"/>
      <c r="L352" s="380"/>
      <c r="M352" s="380"/>
      <c r="N352" s="380"/>
      <c r="O352" s="380"/>
      <c r="P352" s="380"/>
      <c r="Q352" s="380"/>
    </row>
    <row r="353" spans="1:18" s="386" customFormat="1">
      <c r="A353" s="330"/>
      <c r="B353" s="383"/>
      <c r="C353" s="1096"/>
      <c r="D353" s="935"/>
      <c r="E353" s="315"/>
      <c r="F353" s="331"/>
      <c r="G353" s="196"/>
      <c r="H353" s="384"/>
      <c r="I353" s="384"/>
      <c r="J353" s="385"/>
      <c r="K353" s="384"/>
      <c r="L353" s="384"/>
      <c r="M353" s="384"/>
      <c r="N353" s="384"/>
      <c r="O353" s="384"/>
      <c r="P353" s="384"/>
      <c r="Q353" s="384"/>
    </row>
    <row r="354" spans="1:18" s="386" customFormat="1">
      <c r="A354" s="330"/>
      <c r="B354" s="314"/>
      <c r="C354" s="1096"/>
      <c r="D354" s="935"/>
      <c r="E354" s="315"/>
      <c r="F354" s="331"/>
      <c r="G354" s="196"/>
      <c r="H354" s="384"/>
      <c r="I354" s="384"/>
      <c r="J354" s="385"/>
      <c r="K354" s="384"/>
      <c r="L354" s="384"/>
      <c r="M354" s="384"/>
      <c r="N354" s="384"/>
      <c r="O354" s="384"/>
      <c r="P354" s="384"/>
      <c r="Q354" s="384"/>
    </row>
    <row r="356" spans="1:18">
      <c r="A356" s="387" t="s">
        <v>172</v>
      </c>
      <c r="B356" s="388"/>
      <c r="C356" s="519"/>
      <c r="D356" s="947"/>
      <c r="E356" s="391"/>
      <c r="F356" s="391">
        <f>SUM(F17:F354)</f>
        <v>0</v>
      </c>
      <c r="G356" s="208"/>
    </row>
    <row r="357" spans="1:18" s="399" customFormat="1">
      <c r="A357" s="392"/>
      <c r="B357" s="393"/>
      <c r="C357" s="1111"/>
      <c r="D357" s="948"/>
      <c r="E357" s="394"/>
      <c r="F357" s="394"/>
      <c r="G357" s="398"/>
      <c r="H357" s="398"/>
      <c r="I357" s="398"/>
      <c r="J357" s="398"/>
      <c r="K357" s="398"/>
      <c r="L357" s="398"/>
      <c r="M357" s="398"/>
      <c r="N357" s="398"/>
      <c r="O357" s="398"/>
      <c r="P357" s="398"/>
      <c r="Q357" s="398"/>
      <c r="R357" s="398"/>
    </row>
    <row r="358" spans="1:18" s="399" customFormat="1">
      <c r="A358" s="395">
        <v>2</v>
      </c>
      <c r="B358" s="396" t="s">
        <v>7</v>
      </c>
      <c r="C358" s="1112"/>
      <c r="D358" s="949"/>
      <c r="E358" s="397"/>
      <c r="F358" s="397"/>
      <c r="G358" s="398"/>
      <c r="H358" s="398"/>
      <c r="I358" s="398"/>
      <c r="J358" s="398"/>
      <c r="K358" s="398"/>
      <c r="L358" s="398"/>
      <c r="M358" s="398"/>
      <c r="N358" s="398"/>
      <c r="O358" s="398"/>
      <c r="P358" s="398"/>
      <c r="Q358" s="398"/>
      <c r="R358" s="398"/>
    </row>
    <row r="359" spans="1:18" s="399" customFormat="1">
      <c r="A359" s="400"/>
      <c r="B359" s="401"/>
      <c r="C359" s="1113"/>
      <c r="D359" s="950"/>
      <c r="E359" s="402"/>
      <c r="F359" s="402"/>
      <c r="G359" s="398"/>
      <c r="H359" s="398"/>
      <c r="I359" s="398"/>
      <c r="J359" s="398"/>
      <c r="K359" s="398"/>
      <c r="L359" s="398"/>
      <c r="M359" s="398"/>
      <c r="N359" s="398"/>
      <c r="O359" s="398"/>
      <c r="P359" s="398"/>
      <c r="Q359" s="398"/>
      <c r="R359" s="398"/>
    </row>
    <row r="360" spans="1:18" s="406" customFormat="1" ht="12">
      <c r="A360" s="403"/>
      <c r="B360" s="404" t="s">
        <v>171</v>
      </c>
      <c r="C360" s="1114"/>
      <c r="D360" s="951"/>
      <c r="E360" s="405"/>
    </row>
    <row r="361" spans="1:18" s="406" customFormat="1" ht="84">
      <c r="A361" s="403"/>
      <c r="B361" s="931" t="s">
        <v>1872</v>
      </c>
      <c r="C361" s="1115"/>
      <c r="D361" s="952"/>
      <c r="E361" s="931"/>
      <c r="F361" s="407"/>
    </row>
    <row r="362" spans="1:18" s="399" customFormat="1">
      <c r="A362" s="408"/>
      <c r="B362" s="393"/>
      <c r="C362" s="1116"/>
      <c r="D362" s="953"/>
      <c r="E362" s="409"/>
      <c r="F362" s="409"/>
      <c r="G362" s="398"/>
      <c r="H362" s="398"/>
      <c r="I362" s="398"/>
      <c r="J362" s="398"/>
      <c r="K362" s="398"/>
      <c r="L362" s="398"/>
      <c r="M362" s="398"/>
      <c r="N362" s="398"/>
      <c r="O362" s="398"/>
      <c r="P362" s="398"/>
      <c r="Q362" s="398"/>
      <c r="R362" s="398"/>
    </row>
    <row r="363" spans="1:18" s="399" customFormat="1" ht="53.25" customHeight="1">
      <c r="A363" s="410">
        <v>1</v>
      </c>
      <c r="B363" s="393" t="s">
        <v>2787</v>
      </c>
      <c r="C363" s="1116"/>
      <c r="D363" s="953"/>
      <c r="E363" s="409"/>
      <c r="F363" s="409">
        <f>D363*E363</f>
        <v>0</v>
      </c>
      <c r="G363" s="398"/>
      <c r="H363" s="398"/>
      <c r="I363" s="398"/>
      <c r="J363" s="398"/>
      <c r="K363" s="398"/>
      <c r="L363" s="398"/>
      <c r="M363" s="398"/>
      <c r="N363" s="398"/>
      <c r="O363" s="398"/>
      <c r="P363" s="398"/>
      <c r="Q363" s="398"/>
      <c r="R363" s="398"/>
    </row>
    <row r="364" spans="1:18" s="414" customFormat="1" ht="7.5" customHeight="1">
      <c r="A364" s="410"/>
      <c r="B364" s="411"/>
      <c r="C364" s="1117"/>
      <c r="D364" s="954"/>
      <c r="E364" s="412"/>
      <c r="F364" s="409"/>
      <c r="G364" s="413"/>
      <c r="H364" s="413"/>
      <c r="I364" s="413"/>
      <c r="J364" s="413"/>
      <c r="K364" s="413"/>
      <c r="L364" s="413"/>
      <c r="M364" s="413"/>
      <c r="N364" s="413"/>
      <c r="O364" s="413"/>
      <c r="P364" s="413"/>
      <c r="Q364" s="413"/>
      <c r="R364" s="413"/>
    </row>
    <row r="365" spans="1:18" s="399" customFormat="1" ht="25.5">
      <c r="A365" s="410"/>
      <c r="B365" s="393" t="s">
        <v>1873</v>
      </c>
      <c r="C365" s="1116" t="s">
        <v>223</v>
      </c>
      <c r="D365" s="953">
        <v>1</v>
      </c>
      <c r="E365" s="409"/>
      <c r="F365" s="409"/>
      <c r="G365" s="398"/>
      <c r="H365" s="398"/>
      <c r="I365" s="398"/>
      <c r="J365" s="398"/>
      <c r="K365" s="398"/>
      <c r="L365" s="398"/>
      <c r="M365" s="398"/>
      <c r="N365" s="398"/>
      <c r="O365" s="398"/>
      <c r="P365" s="398"/>
      <c r="Q365" s="398"/>
      <c r="R365" s="398"/>
    </row>
    <row r="366" spans="1:18" s="414" customFormat="1" ht="6.75" customHeight="1">
      <c r="A366" s="410"/>
      <c r="B366" s="411"/>
      <c r="C366" s="1117"/>
      <c r="D366" s="954"/>
      <c r="E366" s="409"/>
      <c r="F366" s="409"/>
      <c r="G366" s="413"/>
      <c r="H366" s="413"/>
      <c r="I366" s="413"/>
      <c r="J366" s="413"/>
      <c r="K366" s="413"/>
      <c r="L366" s="413"/>
      <c r="M366" s="413"/>
      <c r="N366" s="413"/>
      <c r="O366" s="413"/>
      <c r="P366" s="413"/>
      <c r="Q366" s="413"/>
      <c r="R366" s="413"/>
    </row>
    <row r="367" spans="1:18" s="399" customFormat="1">
      <c r="A367" s="410"/>
      <c r="B367" s="393" t="s">
        <v>1874</v>
      </c>
      <c r="C367" s="1116" t="s">
        <v>223</v>
      </c>
      <c r="D367" s="953">
        <v>2</v>
      </c>
      <c r="E367" s="409"/>
      <c r="F367" s="409"/>
      <c r="G367" s="398"/>
      <c r="H367" s="398"/>
      <c r="I367" s="398"/>
      <c r="J367" s="398"/>
      <c r="K367" s="398"/>
      <c r="L367" s="398"/>
      <c r="M367" s="398"/>
      <c r="N367" s="398"/>
      <c r="O367" s="398"/>
      <c r="P367" s="398"/>
      <c r="Q367" s="398"/>
      <c r="R367" s="398"/>
    </row>
    <row r="368" spans="1:18" s="414" customFormat="1" ht="5.25" customHeight="1">
      <c r="A368" s="410"/>
      <c r="B368" s="411"/>
      <c r="C368" s="1117"/>
      <c r="D368" s="954"/>
      <c r="E368" s="409"/>
      <c r="F368" s="409">
        <f>SUM(D368*E368)</f>
        <v>0</v>
      </c>
      <c r="G368" s="413"/>
      <c r="H368" s="413"/>
      <c r="I368" s="413"/>
      <c r="J368" s="413"/>
      <c r="K368" s="413"/>
      <c r="L368" s="413"/>
      <c r="M368" s="413"/>
      <c r="N368" s="413"/>
      <c r="O368" s="413"/>
      <c r="P368" s="413"/>
      <c r="Q368" s="413"/>
      <c r="R368" s="413"/>
    </row>
    <row r="369" spans="1:18" s="399" customFormat="1">
      <c r="A369" s="410"/>
      <c r="B369" s="393" t="s">
        <v>1875</v>
      </c>
      <c r="C369" s="1116" t="s">
        <v>223</v>
      </c>
      <c r="D369" s="953">
        <v>1</v>
      </c>
      <c r="E369" s="409"/>
      <c r="F369" s="409"/>
      <c r="G369" s="398"/>
      <c r="H369" s="398"/>
      <c r="I369" s="398"/>
      <c r="J369" s="398"/>
      <c r="K369" s="398"/>
      <c r="L369" s="398"/>
      <c r="M369" s="398"/>
      <c r="N369" s="398"/>
      <c r="O369" s="398"/>
      <c r="P369" s="398"/>
      <c r="Q369" s="398"/>
      <c r="R369" s="398"/>
    </row>
    <row r="370" spans="1:18" s="418" customFormat="1" ht="6" customHeight="1">
      <c r="A370" s="410"/>
      <c r="B370" s="415"/>
      <c r="C370" s="1118"/>
      <c r="D370" s="955"/>
      <c r="E370" s="416"/>
      <c r="F370" s="409"/>
      <c r="G370" s="417"/>
      <c r="H370" s="417"/>
      <c r="I370" s="417"/>
      <c r="J370" s="417"/>
      <c r="K370" s="417"/>
      <c r="L370" s="417"/>
      <c r="M370" s="417"/>
      <c r="N370" s="417"/>
      <c r="O370" s="417"/>
      <c r="P370" s="417"/>
      <c r="Q370" s="417"/>
      <c r="R370" s="417"/>
    </row>
    <row r="371" spans="1:18" s="399" customFormat="1" ht="25.5">
      <c r="A371" s="410"/>
      <c r="B371" s="393" t="s">
        <v>1876</v>
      </c>
      <c r="C371" s="1116" t="s">
        <v>223</v>
      </c>
      <c r="D371" s="953">
        <v>1</v>
      </c>
      <c r="E371" s="409"/>
      <c r="F371" s="409"/>
      <c r="G371" s="398"/>
      <c r="H371" s="398"/>
      <c r="I371" s="398"/>
      <c r="J371" s="398"/>
      <c r="K371" s="398"/>
      <c r="L371" s="398"/>
      <c r="M371" s="398"/>
      <c r="N371" s="398"/>
      <c r="O371" s="398"/>
      <c r="P371" s="398"/>
      <c r="Q371" s="398"/>
      <c r="R371" s="398"/>
    </row>
    <row r="372" spans="1:18" s="418" customFormat="1" ht="5.25" customHeight="1">
      <c r="A372" s="410"/>
      <c r="B372" s="415"/>
      <c r="C372" s="1118"/>
      <c r="D372" s="955"/>
      <c r="E372" s="416"/>
      <c r="F372" s="409"/>
      <c r="G372" s="417"/>
      <c r="H372" s="417"/>
      <c r="I372" s="417"/>
      <c r="J372" s="417"/>
      <c r="K372" s="417"/>
      <c r="L372" s="417"/>
      <c r="M372" s="417"/>
      <c r="N372" s="417"/>
      <c r="O372" s="417"/>
      <c r="P372" s="417"/>
      <c r="Q372" s="417"/>
      <c r="R372" s="417"/>
    </row>
    <row r="373" spans="1:18" s="399" customFormat="1" ht="24.75" customHeight="1">
      <c r="A373" s="410"/>
      <c r="B373" s="393" t="s">
        <v>1877</v>
      </c>
      <c r="C373" s="1116" t="s">
        <v>223</v>
      </c>
      <c r="D373" s="953">
        <v>2</v>
      </c>
      <c r="E373" s="409"/>
      <c r="F373" s="409"/>
      <c r="G373" s="398"/>
      <c r="H373" s="398"/>
      <c r="I373" s="398"/>
      <c r="J373" s="398"/>
      <c r="K373" s="398"/>
      <c r="L373" s="398"/>
      <c r="M373" s="398"/>
      <c r="N373" s="398"/>
      <c r="O373" s="398"/>
      <c r="P373" s="398"/>
      <c r="Q373" s="398"/>
      <c r="R373" s="398"/>
    </row>
    <row r="374" spans="1:18" s="422" customFormat="1" ht="7.5" customHeight="1">
      <c r="A374" s="410"/>
      <c r="B374" s="419"/>
      <c r="C374" s="1119"/>
      <c r="D374" s="956"/>
      <c r="E374" s="420"/>
      <c r="F374" s="420"/>
      <c r="G374" s="421"/>
      <c r="H374" s="421"/>
      <c r="I374" s="421"/>
      <c r="J374" s="421"/>
      <c r="K374" s="421"/>
      <c r="L374" s="421"/>
      <c r="M374" s="421"/>
      <c r="N374" s="421"/>
      <c r="O374" s="421"/>
      <c r="P374" s="421"/>
      <c r="Q374" s="421"/>
      <c r="R374" s="421"/>
    </row>
    <row r="375" spans="1:18" s="422" customFormat="1" ht="7.5" customHeight="1">
      <c r="A375" s="410"/>
      <c r="B375" s="423"/>
      <c r="C375" s="1120"/>
      <c r="D375" s="957"/>
      <c r="E375" s="423"/>
      <c r="F375" s="423"/>
      <c r="G375" s="421"/>
      <c r="H375" s="421"/>
      <c r="I375" s="421"/>
      <c r="J375" s="421"/>
      <c r="K375" s="421"/>
      <c r="L375" s="421"/>
      <c r="M375" s="421"/>
      <c r="N375" s="421"/>
      <c r="O375" s="421"/>
      <c r="P375" s="421"/>
      <c r="Q375" s="421"/>
      <c r="R375" s="421"/>
    </row>
    <row r="376" spans="1:18" s="399" customFormat="1" ht="12.75" customHeight="1">
      <c r="A376" s="410"/>
      <c r="B376" s="393"/>
      <c r="C376" s="1116" t="s">
        <v>1346</v>
      </c>
      <c r="D376" s="953">
        <v>6</v>
      </c>
      <c r="E376" s="409"/>
      <c r="F376" s="409">
        <f>SUM(D376*E376)</f>
        <v>0</v>
      </c>
      <c r="G376" s="398"/>
      <c r="H376" s="398"/>
      <c r="I376" s="398"/>
      <c r="J376" s="398"/>
      <c r="K376" s="398"/>
      <c r="L376" s="398"/>
      <c r="M376" s="398"/>
      <c r="N376" s="398"/>
      <c r="O376" s="398"/>
      <c r="P376" s="398"/>
      <c r="Q376" s="398"/>
      <c r="R376" s="398"/>
    </row>
    <row r="377" spans="1:18" s="399" customFormat="1" ht="12.75" customHeight="1">
      <c r="A377" s="410"/>
      <c r="B377" s="393"/>
      <c r="C377" s="1116"/>
      <c r="D377" s="953"/>
      <c r="E377" s="409"/>
      <c r="F377" s="409"/>
      <c r="G377" s="398"/>
      <c r="H377" s="398"/>
      <c r="I377" s="398"/>
      <c r="J377" s="398"/>
      <c r="K377" s="398"/>
      <c r="L377" s="398"/>
      <c r="M377" s="398"/>
      <c r="N377" s="398"/>
      <c r="O377" s="398"/>
      <c r="P377" s="398"/>
      <c r="Q377" s="398"/>
      <c r="R377" s="398"/>
    </row>
    <row r="378" spans="1:18" s="394" customFormat="1" ht="39.75" customHeight="1">
      <c r="A378" s="410">
        <v>2</v>
      </c>
      <c r="B378" s="424" t="s">
        <v>2788</v>
      </c>
      <c r="C378" s="1111"/>
      <c r="D378" s="948"/>
      <c r="E378" s="420"/>
      <c r="F378" s="420">
        <f>PRODUCT(D378:E378)</f>
        <v>0</v>
      </c>
      <c r="G378" s="425"/>
      <c r="H378" s="425"/>
      <c r="I378" s="425"/>
      <c r="J378" s="425"/>
      <c r="K378" s="425"/>
      <c r="L378" s="425"/>
      <c r="M378" s="425"/>
      <c r="N378" s="425"/>
      <c r="O378" s="425"/>
      <c r="P378" s="425"/>
      <c r="Q378" s="425"/>
      <c r="R378" s="425"/>
    </row>
    <row r="379" spans="1:18" s="399" customFormat="1" ht="6.75" customHeight="1">
      <c r="A379" s="410"/>
      <c r="B379" s="424"/>
      <c r="C379" s="1111"/>
      <c r="D379" s="948"/>
      <c r="E379" s="420"/>
      <c r="F379" s="420">
        <f>PRODUCT(D379:E379)</f>
        <v>0</v>
      </c>
      <c r="G379" s="398"/>
      <c r="H379" s="398"/>
      <c r="I379" s="398"/>
      <c r="J379" s="398"/>
      <c r="K379" s="398"/>
      <c r="L379" s="398"/>
      <c r="M379" s="398"/>
      <c r="N379" s="398"/>
      <c r="O379" s="398"/>
      <c r="P379" s="398"/>
      <c r="Q379" s="398"/>
      <c r="R379" s="398"/>
    </row>
    <row r="380" spans="1:18" s="399" customFormat="1">
      <c r="A380" s="410"/>
      <c r="B380" s="424" t="s">
        <v>1878</v>
      </c>
      <c r="C380" s="1111" t="s">
        <v>223</v>
      </c>
      <c r="D380" s="948">
        <v>1</v>
      </c>
      <c r="E380" s="420"/>
      <c r="F380" s="420"/>
      <c r="G380" s="398"/>
      <c r="H380" s="398"/>
      <c r="I380" s="398"/>
      <c r="J380" s="398"/>
      <c r="K380" s="398"/>
      <c r="L380" s="398"/>
      <c r="M380" s="398"/>
      <c r="N380" s="398"/>
      <c r="O380" s="398"/>
      <c r="P380" s="398"/>
      <c r="Q380" s="398"/>
      <c r="R380" s="398"/>
    </row>
    <row r="381" spans="1:18" s="399" customFormat="1" ht="6.75" customHeight="1">
      <c r="A381" s="410"/>
      <c r="B381" s="424"/>
      <c r="C381" s="1111"/>
      <c r="D381" s="948"/>
      <c r="E381" s="420"/>
      <c r="F381" s="420"/>
      <c r="G381" s="398"/>
      <c r="H381" s="398"/>
      <c r="I381" s="398"/>
      <c r="J381" s="398"/>
      <c r="K381" s="398"/>
      <c r="L381" s="398"/>
      <c r="M381" s="398"/>
      <c r="N381" s="398"/>
      <c r="O381" s="398"/>
      <c r="P381" s="398"/>
      <c r="Q381" s="398"/>
      <c r="R381" s="398"/>
    </row>
    <row r="382" spans="1:18" s="399" customFormat="1">
      <c r="A382" s="410"/>
      <c r="B382" s="424" t="s">
        <v>1879</v>
      </c>
      <c r="C382" s="1111" t="s">
        <v>223</v>
      </c>
      <c r="D382" s="948">
        <v>1</v>
      </c>
      <c r="E382" s="420"/>
      <c r="F382" s="420"/>
      <c r="G382" s="398"/>
      <c r="H382" s="398"/>
      <c r="I382" s="398"/>
      <c r="J382" s="398"/>
      <c r="K382" s="398"/>
      <c r="L382" s="398"/>
      <c r="M382" s="398"/>
      <c r="N382" s="398"/>
      <c r="O382" s="398"/>
      <c r="P382" s="398"/>
      <c r="Q382" s="398"/>
      <c r="R382" s="398"/>
    </row>
    <row r="383" spans="1:18" s="399" customFormat="1" ht="6.75" customHeight="1">
      <c r="A383" s="410"/>
      <c r="B383" s="424"/>
      <c r="C383" s="1111"/>
      <c r="D383" s="948"/>
      <c r="E383" s="420"/>
      <c r="F383" s="420"/>
      <c r="G383" s="398"/>
      <c r="H383" s="398"/>
      <c r="I383" s="398"/>
      <c r="J383" s="398"/>
      <c r="K383" s="398"/>
      <c r="L383" s="398"/>
      <c r="M383" s="398"/>
      <c r="N383" s="398"/>
      <c r="O383" s="398"/>
      <c r="P383" s="398"/>
      <c r="Q383" s="398"/>
      <c r="R383" s="398"/>
    </row>
    <row r="384" spans="1:18" s="399" customFormat="1">
      <c r="A384" s="410"/>
      <c r="B384" s="424" t="s">
        <v>1880</v>
      </c>
      <c r="C384" s="1111" t="s">
        <v>223</v>
      </c>
      <c r="D384" s="948">
        <v>1</v>
      </c>
      <c r="E384" s="420"/>
      <c r="F384" s="420"/>
      <c r="G384" s="398"/>
      <c r="H384" s="398"/>
      <c r="I384" s="398"/>
      <c r="J384" s="398"/>
      <c r="K384" s="398"/>
      <c r="L384" s="398"/>
      <c r="M384" s="398"/>
      <c r="N384" s="398"/>
      <c r="O384" s="398"/>
      <c r="P384" s="398"/>
      <c r="Q384" s="398"/>
      <c r="R384" s="398"/>
    </row>
    <row r="385" spans="1:18" s="399" customFormat="1" ht="6.75" customHeight="1">
      <c r="A385" s="410"/>
      <c r="B385" s="424"/>
      <c r="C385" s="1111"/>
      <c r="D385" s="948"/>
      <c r="E385" s="420"/>
      <c r="F385" s="420"/>
      <c r="G385" s="398"/>
      <c r="H385" s="398"/>
      <c r="I385" s="398"/>
      <c r="J385" s="398"/>
      <c r="K385" s="398"/>
      <c r="L385" s="398"/>
      <c r="M385" s="398"/>
      <c r="N385" s="398"/>
      <c r="O385" s="398"/>
      <c r="P385" s="398"/>
      <c r="Q385" s="398"/>
      <c r="R385" s="398"/>
    </row>
    <row r="386" spans="1:18" s="399" customFormat="1">
      <c r="A386" s="410"/>
      <c r="B386" s="424" t="s">
        <v>1881</v>
      </c>
      <c r="C386" s="1111" t="s">
        <v>223</v>
      </c>
      <c r="D386" s="948">
        <v>1</v>
      </c>
      <c r="E386" s="420"/>
      <c r="F386" s="420"/>
      <c r="G386" s="398"/>
      <c r="H386" s="398"/>
      <c r="I386" s="398"/>
      <c r="J386" s="398"/>
      <c r="K386" s="398"/>
      <c r="L386" s="398"/>
      <c r="M386" s="398"/>
      <c r="N386" s="398"/>
      <c r="O386" s="398"/>
      <c r="P386" s="398"/>
      <c r="Q386" s="398"/>
      <c r="R386" s="398"/>
    </row>
    <row r="387" spans="1:18" s="422" customFormat="1" ht="7.5" customHeight="1">
      <c r="A387" s="410"/>
      <c r="B387" s="419"/>
      <c r="C387" s="1119"/>
      <c r="D387" s="956"/>
      <c r="E387" s="420"/>
      <c r="F387" s="420"/>
      <c r="G387" s="421"/>
      <c r="H387" s="421"/>
      <c r="I387" s="421"/>
      <c r="J387" s="421"/>
      <c r="K387" s="421"/>
      <c r="L387" s="421"/>
      <c r="M387" s="421"/>
      <c r="N387" s="421"/>
      <c r="O387" s="421"/>
      <c r="P387" s="421"/>
      <c r="Q387" s="421"/>
      <c r="R387" s="421"/>
    </row>
    <row r="388" spans="1:18" s="422" customFormat="1" ht="7.5" customHeight="1">
      <c r="A388" s="410"/>
      <c r="B388" s="423"/>
      <c r="C388" s="1120"/>
      <c r="D388" s="957"/>
      <c r="E388" s="423"/>
      <c r="F388" s="423"/>
      <c r="G388" s="421"/>
      <c r="H388" s="421"/>
      <c r="I388" s="421"/>
      <c r="J388" s="421"/>
      <c r="K388" s="421"/>
      <c r="L388" s="421"/>
      <c r="M388" s="421"/>
      <c r="N388" s="421"/>
      <c r="O388" s="421"/>
      <c r="P388" s="421"/>
      <c r="Q388" s="421"/>
      <c r="R388" s="421"/>
    </row>
    <row r="389" spans="1:18" s="394" customFormat="1">
      <c r="A389" s="410"/>
      <c r="B389" s="424"/>
      <c r="C389" s="1111" t="s">
        <v>1346</v>
      </c>
      <c r="D389" s="948">
        <v>75</v>
      </c>
      <c r="E389" s="420"/>
      <c r="F389" s="420">
        <f>SUM(D389*E389)</f>
        <v>0</v>
      </c>
      <c r="G389" s="425"/>
      <c r="H389" s="425"/>
      <c r="I389" s="425"/>
      <c r="J389" s="425"/>
      <c r="K389" s="425"/>
      <c r="L389" s="425"/>
      <c r="M389" s="425"/>
      <c r="N389" s="425"/>
      <c r="O389" s="425"/>
      <c r="P389" s="425"/>
      <c r="Q389" s="425"/>
      <c r="R389" s="425"/>
    </row>
    <row r="390" spans="1:18" s="394" customFormat="1">
      <c r="A390" s="410"/>
      <c r="B390" s="424"/>
      <c r="C390" s="1111"/>
      <c r="D390" s="948"/>
      <c r="E390" s="420"/>
      <c r="F390" s="420"/>
      <c r="G390" s="425"/>
      <c r="H390" s="425"/>
      <c r="I390" s="425"/>
      <c r="J390" s="425"/>
      <c r="K390" s="425"/>
      <c r="L390" s="425"/>
      <c r="M390" s="425"/>
      <c r="N390" s="425"/>
      <c r="O390" s="425"/>
      <c r="P390" s="425"/>
      <c r="Q390" s="425"/>
      <c r="R390" s="425"/>
    </row>
    <row r="391" spans="1:18" s="394" customFormat="1" ht="41.25" customHeight="1">
      <c r="A391" s="410">
        <v>3</v>
      </c>
      <c r="B391" s="424" t="s">
        <v>2788</v>
      </c>
      <c r="C391" s="1111"/>
      <c r="D391" s="948"/>
      <c r="E391" s="420"/>
      <c r="F391" s="420">
        <f>PRODUCT(D391:E391)</f>
        <v>0</v>
      </c>
      <c r="G391" s="425"/>
      <c r="H391" s="425"/>
      <c r="I391" s="425"/>
      <c r="J391" s="425"/>
      <c r="K391" s="425"/>
      <c r="L391" s="425"/>
      <c r="M391" s="425"/>
      <c r="N391" s="425"/>
      <c r="O391" s="425"/>
      <c r="P391" s="425"/>
      <c r="Q391" s="425"/>
      <c r="R391" s="425"/>
    </row>
    <row r="392" spans="1:18" s="399" customFormat="1" ht="6.75" customHeight="1">
      <c r="A392" s="410"/>
      <c r="B392" s="424"/>
      <c r="C392" s="1111"/>
      <c r="D392" s="948"/>
      <c r="E392" s="420"/>
      <c r="F392" s="420">
        <f>PRODUCT(D392:E392)</f>
        <v>0</v>
      </c>
      <c r="G392" s="398"/>
      <c r="H392" s="398"/>
      <c r="I392" s="398"/>
      <c r="J392" s="398"/>
      <c r="K392" s="398"/>
      <c r="L392" s="398"/>
      <c r="M392" s="398"/>
      <c r="N392" s="398"/>
      <c r="O392" s="398"/>
      <c r="P392" s="398"/>
      <c r="Q392" s="398"/>
      <c r="R392" s="398"/>
    </row>
    <row r="393" spans="1:18" s="399" customFormat="1">
      <c r="A393" s="410"/>
      <c r="B393" s="424" t="s">
        <v>1878</v>
      </c>
      <c r="C393" s="1111" t="s">
        <v>223</v>
      </c>
      <c r="D393" s="948">
        <v>1</v>
      </c>
      <c r="E393" s="420"/>
      <c r="F393" s="420"/>
      <c r="G393" s="398"/>
      <c r="H393" s="398"/>
      <c r="I393" s="398"/>
      <c r="J393" s="398"/>
      <c r="K393" s="398"/>
      <c r="L393" s="398"/>
      <c r="M393" s="398"/>
      <c r="N393" s="398"/>
      <c r="O393" s="398"/>
      <c r="P393" s="398"/>
      <c r="Q393" s="398"/>
      <c r="R393" s="398"/>
    </row>
    <row r="394" spans="1:18" s="399" customFormat="1" ht="6.75" customHeight="1">
      <c r="A394" s="410"/>
      <c r="B394" s="424"/>
      <c r="C394" s="1111"/>
      <c r="D394" s="948"/>
      <c r="E394" s="420"/>
      <c r="F394" s="420"/>
      <c r="G394" s="398"/>
      <c r="H394" s="398"/>
      <c r="I394" s="398"/>
      <c r="J394" s="398"/>
      <c r="K394" s="398"/>
      <c r="L394" s="398"/>
      <c r="M394" s="398"/>
      <c r="N394" s="398"/>
      <c r="O394" s="398"/>
      <c r="P394" s="398"/>
      <c r="Q394" s="398"/>
      <c r="R394" s="398"/>
    </row>
    <row r="395" spans="1:18" s="399" customFormat="1">
      <c r="A395" s="410"/>
      <c r="B395" s="424" t="s">
        <v>1879</v>
      </c>
      <c r="C395" s="1111" t="s">
        <v>223</v>
      </c>
      <c r="D395" s="948">
        <v>1</v>
      </c>
      <c r="E395" s="420"/>
      <c r="F395" s="420"/>
      <c r="G395" s="398"/>
      <c r="H395" s="398"/>
      <c r="I395" s="398"/>
      <c r="J395" s="398"/>
      <c r="K395" s="398"/>
      <c r="L395" s="398"/>
      <c r="M395" s="398"/>
      <c r="N395" s="398"/>
      <c r="O395" s="398"/>
      <c r="P395" s="398"/>
      <c r="Q395" s="398"/>
      <c r="R395" s="398"/>
    </row>
    <row r="396" spans="1:18" s="399" customFormat="1" ht="6.75" customHeight="1">
      <c r="A396" s="410"/>
      <c r="B396" s="424"/>
      <c r="C396" s="1111"/>
      <c r="D396" s="948"/>
      <c r="E396" s="420"/>
      <c r="F396" s="420"/>
      <c r="G396" s="398"/>
      <c r="H396" s="398"/>
      <c r="I396" s="398"/>
      <c r="J396" s="398"/>
      <c r="K396" s="398"/>
      <c r="L396" s="398"/>
      <c r="M396" s="398"/>
      <c r="N396" s="398"/>
      <c r="O396" s="398"/>
      <c r="P396" s="398"/>
      <c r="Q396" s="398"/>
      <c r="R396" s="398"/>
    </row>
    <row r="397" spans="1:18" s="399" customFormat="1">
      <c r="A397" s="410"/>
      <c r="B397" s="424" t="s">
        <v>1880</v>
      </c>
      <c r="C397" s="1111" t="s">
        <v>223</v>
      </c>
      <c r="D397" s="948">
        <v>1</v>
      </c>
      <c r="E397" s="420"/>
      <c r="F397" s="420"/>
      <c r="G397" s="398"/>
      <c r="H397" s="398"/>
      <c r="I397" s="398"/>
      <c r="J397" s="398"/>
      <c r="K397" s="398"/>
      <c r="L397" s="398"/>
      <c r="M397" s="398"/>
      <c r="N397" s="398"/>
      <c r="O397" s="398"/>
      <c r="P397" s="398"/>
      <c r="Q397" s="398"/>
      <c r="R397" s="398"/>
    </row>
    <row r="398" spans="1:18" s="399" customFormat="1" ht="6.75" customHeight="1">
      <c r="A398" s="410"/>
      <c r="B398" s="424"/>
      <c r="C398" s="1111"/>
      <c r="D398" s="948"/>
      <c r="E398" s="420"/>
      <c r="F398" s="420"/>
      <c r="G398" s="398"/>
      <c r="H398" s="398"/>
      <c r="I398" s="398"/>
      <c r="J398" s="398"/>
      <c r="K398" s="398"/>
      <c r="L398" s="398"/>
      <c r="M398" s="398"/>
      <c r="N398" s="398"/>
      <c r="O398" s="398"/>
      <c r="P398" s="398"/>
      <c r="Q398" s="398"/>
      <c r="R398" s="398"/>
    </row>
    <row r="399" spans="1:18" s="399" customFormat="1">
      <c r="A399" s="410"/>
      <c r="B399" s="424" t="s">
        <v>1882</v>
      </c>
      <c r="C399" s="1111" t="s">
        <v>223</v>
      </c>
      <c r="D399" s="948">
        <v>1</v>
      </c>
      <c r="E399" s="420"/>
      <c r="F399" s="420"/>
      <c r="G399" s="398"/>
      <c r="H399" s="398"/>
      <c r="I399" s="398"/>
      <c r="J399" s="398"/>
      <c r="K399" s="398"/>
      <c r="L399" s="398"/>
      <c r="M399" s="398"/>
      <c r="N399" s="398"/>
      <c r="O399" s="398"/>
      <c r="P399" s="398"/>
      <c r="Q399" s="398"/>
      <c r="R399" s="398"/>
    </row>
    <row r="400" spans="1:18" s="422" customFormat="1" ht="7.5" customHeight="1">
      <c r="A400" s="410"/>
      <c r="B400" s="419"/>
      <c r="C400" s="1119"/>
      <c r="D400" s="956"/>
      <c r="E400" s="420"/>
      <c r="F400" s="420"/>
      <c r="G400" s="421"/>
      <c r="H400" s="421"/>
      <c r="I400" s="421"/>
      <c r="J400" s="421"/>
      <c r="K400" s="421"/>
      <c r="L400" s="421"/>
      <c r="M400" s="421"/>
      <c r="N400" s="421"/>
      <c r="O400" s="421"/>
      <c r="P400" s="421"/>
      <c r="Q400" s="421"/>
      <c r="R400" s="421"/>
    </row>
    <row r="401" spans="1:18" s="422" customFormat="1" ht="7.5" customHeight="1">
      <c r="A401" s="410"/>
      <c r="B401" s="423"/>
      <c r="C401" s="1120"/>
      <c r="D401" s="957"/>
      <c r="E401" s="423"/>
      <c r="F401" s="423"/>
      <c r="G401" s="421"/>
      <c r="H401" s="421"/>
      <c r="I401" s="421"/>
      <c r="J401" s="421"/>
      <c r="K401" s="421"/>
      <c r="L401" s="421"/>
      <c r="M401" s="421"/>
      <c r="N401" s="421"/>
      <c r="O401" s="421"/>
      <c r="P401" s="421"/>
      <c r="Q401" s="421"/>
      <c r="R401" s="421"/>
    </row>
    <row r="402" spans="1:18" s="394" customFormat="1">
      <c r="A402" s="410"/>
      <c r="B402" s="424"/>
      <c r="C402" s="1111" t="s">
        <v>1346</v>
      </c>
      <c r="D402" s="948">
        <v>4</v>
      </c>
      <c r="E402" s="420"/>
      <c r="F402" s="420">
        <f>SUM(D402*E402)</f>
        <v>0</v>
      </c>
      <c r="G402" s="425"/>
      <c r="H402" s="425"/>
      <c r="I402" s="425"/>
      <c r="J402" s="425"/>
      <c r="K402" s="425"/>
      <c r="L402" s="425"/>
      <c r="M402" s="425"/>
      <c r="N402" s="425"/>
      <c r="O402" s="425"/>
      <c r="P402" s="425"/>
      <c r="Q402" s="425"/>
      <c r="R402" s="425"/>
    </row>
    <row r="403" spans="1:18" s="394" customFormat="1">
      <c r="A403" s="410"/>
      <c r="B403" s="424"/>
      <c r="C403" s="1111"/>
      <c r="D403" s="948"/>
      <c r="E403" s="420"/>
      <c r="F403" s="420"/>
      <c r="G403" s="425"/>
      <c r="H403" s="425"/>
      <c r="I403" s="425"/>
      <c r="J403" s="425"/>
      <c r="K403" s="425"/>
      <c r="L403" s="425"/>
      <c r="M403" s="425"/>
      <c r="N403" s="425"/>
      <c r="O403" s="425"/>
      <c r="P403" s="425"/>
      <c r="Q403" s="425"/>
      <c r="R403" s="425"/>
    </row>
    <row r="404" spans="1:18" s="394" customFormat="1">
      <c r="A404" s="410"/>
      <c r="B404" s="424"/>
      <c r="C404" s="1111"/>
      <c r="D404" s="948"/>
      <c r="E404" s="420"/>
      <c r="F404" s="420"/>
      <c r="G404" s="425"/>
      <c r="H404" s="425"/>
      <c r="I404" s="425"/>
      <c r="J404" s="425"/>
      <c r="K404" s="425"/>
      <c r="L404" s="425"/>
      <c r="M404" s="425"/>
      <c r="N404" s="425"/>
      <c r="O404" s="425"/>
      <c r="P404" s="425"/>
      <c r="Q404" s="425"/>
      <c r="R404" s="425"/>
    </row>
    <row r="405" spans="1:18" s="394" customFormat="1">
      <c r="A405" s="410"/>
      <c r="B405" s="424"/>
      <c r="C405" s="1111"/>
      <c r="D405" s="948"/>
      <c r="E405" s="420"/>
      <c r="F405" s="420"/>
      <c r="G405" s="425"/>
      <c r="H405" s="425"/>
      <c r="I405" s="425"/>
      <c r="J405" s="425"/>
      <c r="K405" s="425"/>
      <c r="L405" s="425"/>
      <c r="M405" s="425"/>
      <c r="N405" s="425"/>
      <c r="O405" s="425"/>
      <c r="P405" s="425"/>
      <c r="Q405" s="425"/>
      <c r="R405" s="425"/>
    </row>
    <row r="406" spans="1:18" s="394" customFormat="1">
      <c r="A406" s="410"/>
      <c r="B406" s="424"/>
      <c r="C406" s="1111"/>
      <c r="D406" s="948"/>
      <c r="E406" s="420"/>
      <c r="F406" s="420"/>
      <c r="G406" s="425"/>
      <c r="H406" s="425"/>
      <c r="I406" s="425"/>
      <c r="J406" s="425"/>
      <c r="K406" s="425"/>
      <c r="L406" s="425"/>
      <c r="M406" s="425"/>
      <c r="N406" s="425"/>
      <c r="O406" s="425"/>
      <c r="P406" s="425"/>
      <c r="Q406" s="425"/>
      <c r="R406" s="425"/>
    </row>
    <row r="407" spans="1:18" s="394" customFormat="1" ht="40.5" customHeight="1">
      <c r="A407" s="410">
        <v>4</v>
      </c>
      <c r="B407" s="424" t="s">
        <v>2788</v>
      </c>
      <c r="C407" s="1111"/>
      <c r="D407" s="948"/>
      <c r="E407" s="420"/>
      <c r="F407" s="420">
        <f>PRODUCT(D407:E407)</f>
        <v>0</v>
      </c>
      <c r="G407" s="425"/>
      <c r="H407" s="425"/>
      <c r="I407" s="425"/>
      <c r="J407" s="425"/>
      <c r="K407" s="425"/>
      <c r="L407" s="425"/>
      <c r="M407" s="425"/>
      <c r="N407" s="425"/>
      <c r="O407" s="425"/>
      <c r="P407" s="425"/>
      <c r="Q407" s="425"/>
      <c r="R407" s="425"/>
    </row>
    <row r="408" spans="1:18" s="399" customFormat="1" ht="6.75" customHeight="1">
      <c r="A408" s="410"/>
      <c r="B408" s="424"/>
      <c r="C408" s="1111"/>
      <c r="D408" s="948"/>
      <c r="E408" s="420"/>
      <c r="F408" s="420">
        <f>PRODUCT(D408:E408)</f>
        <v>0</v>
      </c>
      <c r="G408" s="398"/>
      <c r="H408" s="398"/>
      <c r="I408" s="398"/>
      <c r="J408" s="398"/>
      <c r="K408" s="398"/>
      <c r="L408" s="398"/>
      <c r="M408" s="398"/>
      <c r="N408" s="398"/>
      <c r="O408" s="398"/>
      <c r="P408" s="398"/>
      <c r="Q408" s="398"/>
      <c r="R408" s="398"/>
    </row>
    <row r="409" spans="1:18" s="399" customFormat="1">
      <c r="A409" s="410"/>
      <c r="B409" s="424" t="s">
        <v>1878</v>
      </c>
      <c r="C409" s="1111" t="s">
        <v>223</v>
      </c>
      <c r="D409" s="948">
        <v>1</v>
      </c>
      <c r="E409" s="420"/>
      <c r="F409" s="420"/>
      <c r="G409" s="398"/>
      <c r="H409" s="398"/>
      <c r="I409" s="398"/>
      <c r="J409" s="398"/>
      <c r="K409" s="398"/>
      <c r="L409" s="398"/>
      <c r="M409" s="398"/>
      <c r="N409" s="398"/>
      <c r="O409" s="398"/>
      <c r="P409" s="398"/>
      <c r="Q409" s="398"/>
      <c r="R409" s="398"/>
    </row>
    <row r="410" spans="1:18" s="399" customFormat="1" ht="6.75" customHeight="1">
      <c r="A410" s="410"/>
      <c r="B410" s="424"/>
      <c r="C410" s="1111"/>
      <c r="D410" s="948"/>
      <c r="E410" s="420"/>
      <c r="F410" s="420"/>
      <c r="G410" s="398"/>
      <c r="H410" s="398"/>
      <c r="I410" s="398"/>
      <c r="J410" s="398"/>
      <c r="K410" s="398"/>
      <c r="L410" s="398"/>
      <c r="M410" s="398"/>
      <c r="N410" s="398"/>
      <c r="O410" s="398"/>
      <c r="P410" s="398"/>
      <c r="Q410" s="398"/>
      <c r="R410" s="398"/>
    </row>
    <row r="411" spans="1:18" s="399" customFormat="1">
      <c r="A411" s="410"/>
      <c r="B411" s="424" t="s">
        <v>1879</v>
      </c>
      <c r="C411" s="1111" t="s">
        <v>223</v>
      </c>
      <c r="D411" s="948">
        <v>1</v>
      </c>
      <c r="E411" s="420"/>
      <c r="F411" s="420"/>
      <c r="G411" s="398"/>
      <c r="H411" s="398"/>
      <c r="I411" s="398"/>
      <c r="J411" s="398"/>
      <c r="K411" s="398"/>
      <c r="L411" s="398"/>
      <c r="M411" s="398"/>
      <c r="N411" s="398"/>
      <c r="O411" s="398"/>
      <c r="P411" s="398"/>
      <c r="Q411" s="398"/>
      <c r="R411" s="398"/>
    </row>
    <row r="412" spans="1:18" s="399" customFormat="1" ht="6.75" customHeight="1">
      <c r="A412" s="410"/>
      <c r="B412" s="424"/>
      <c r="C412" s="1111"/>
      <c r="D412" s="948"/>
      <c r="E412" s="420"/>
      <c r="F412" s="420"/>
      <c r="G412" s="398"/>
      <c r="H412" s="398"/>
      <c r="I412" s="398"/>
      <c r="J412" s="398"/>
      <c r="K412" s="398"/>
      <c r="L412" s="398"/>
      <c r="M412" s="398"/>
      <c r="N412" s="398"/>
      <c r="O412" s="398"/>
      <c r="P412" s="398"/>
      <c r="Q412" s="398"/>
      <c r="R412" s="398"/>
    </row>
    <row r="413" spans="1:18" s="399" customFormat="1">
      <c r="A413" s="410"/>
      <c r="B413" s="424" t="s">
        <v>1880</v>
      </c>
      <c r="C413" s="1111" t="s">
        <v>223</v>
      </c>
      <c r="D413" s="948">
        <v>1</v>
      </c>
      <c r="E413" s="420"/>
      <c r="F413" s="420"/>
      <c r="G413" s="398"/>
      <c r="H413" s="398"/>
      <c r="I413" s="398"/>
      <c r="J413" s="398"/>
      <c r="K413" s="398"/>
      <c r="L413" s="398"/>
      <c r="M413" s="398"/>
      <c r="N413" s="398"/>
      <c r="O413" s="398"/>
      <c r="P413" s="398"/>
      <c r="Q413" s="398"/>
      <c r="R413" s="398"/>
    </row>
    <row r="414" spans="1:18" s="399" customFormat="1" ht="6.75" customHeight="1">
      <c r="A414" s="410"/>
      <c r="B414" s="424"/>
      <c r="C414" s="1111"/>
      <c r="D414" s="948"/>
      <c r="E414" s="420"/>
      <c r="F414" s="420"/>
      <c r="G414" s="398"/>
      <c r="H414" s="398"/>
      <c r="I414" s="398"/>
      <c r="J414" s="398"/>
      <c r="K414" s="398"/>
      <c r="L414" s="398"/>
      <c r="M414" s="398"/>
      <c r="N414" s="398"/>
      <c r="O414" s="398"/>
      <c r="P414" s="398"/>
      <c r="Q414" s="398"/>
      <c r="R414" s="398"/>
    </row>
    <row r="415" spans="1:18" s="399" customFormat="1">
      <c r="A415" s="410"/>
      <c r="B415" s="424" t="s">
        <v>1883</v>
      </c>
      <c r="C415" s="1111" t="s">
        <v>223</v>
      </c>
      <c r="D415" s="948">
        <v>1</v>
      </c>
      <c r="E415" s="420"/>
      <c r="F415" s="420"/>
      <c r="G415" s="398"/>
      <c r="H415" s="398"/>
      <c r="I415" s="398"/>
      <c r="J415" s="398"/>
      <c r="K415" s="398"/>
      <c r="L415" s="398"/>
      <c r="M415" s="398"/>
      <c r="N415" s="398"/>
      <c r="O415" s="398"/>
      <c r="P415" s="398"/>
      <c r="Q415" s="398"/>
      <c r="R415" s="398"/>
    </row>
    <row r="416" spans="1:18" s="422" customFormat="1" ht="7.5" customHeight="1">
      <c r="A416" s="410"/>
      <c r="B416" s="419"/>
      <c r="C416" s="1119"/>
      <c r="D416" s="956"/>
      <c r="E416" s="420"/>
      <c r="F416" s="420"/>
      <c r="G416" s="421"/>
      <c r="H416" s="421"/>
      <c r="I416" s="421"/>
      <c r="J416" s="421"/>
      <c r="K416" s="421"/>
      <c r="L416" s="421"/>
      <c r="M416" s="421"/>
      <c r="N416" s="421"/>
      <c r="O416" s="421"/>
      <c r="P416" s="421"/>
      <c r="Q416" s="421"/>
      <c r="R416" s="421"/>
    </row>
    <row r="417" spans="1:18" s="422" customFormat="1" ht="7.5" customHeight="1">
      <c r="A417" s="410"/>
      <c r="B417" s="423"/>
      <c r="C417" s="1120"/>
      <c r="D417" s="957"/>
      <c r="E417" s="423"/>
      <c r="F417" s="423"/>
      <c r="G417" s="421"/>
      <c r="H417" s="421"/>
      <c r="I417" s="421"/>
      <c r="J417" s="421"/>
      <c r="K417" s="421"/>
      <c r="L417" s="421"/>
      <c r="M417" s="421"/>
      <c r="N417" s="421"/>
      <c r="O417" s="421"/>
      <c r="P417" s="421"/>
      <c r="Q417" s="421"/>
      <c r="R417" s="421"/>
    </row>
    <row r="418" spans="1:18" s="394" customFormat="1">
      <c r="A418" s="410"/>
      <c r="B418" s="424"/>
      <c r="C418" s="1111" t="s">
        <v>1346</v>
      </c>
      <c r="D418" s="948">
        <v>7</v>
      </c>
      <c r="E418" s="420"/>
      <c r="F418" s="420">
        <f>SUM(D418*E418)</f>
        <v>0</v>
      </c>
      <c r="G418" s="425"/>
      <c r="H418" s="425"/>
      <c r="I418" s="425"/>
      <c r="J418" s="425"/>
      <c r="K418" s="425"/>
      <c r="L418" s="425"/>
      <c r="M418" s="425"/>
      <c r="N418" s="425"/>
      <c r="O418" s="425"/>
      <c r="P418" s="425"/>
      <c r="Q418" s="425"/>
      <c r="R418" s="425"/>
    </row>
    <row r="419" spans="1:18" s="394" customFormat="1">
      <c r="A419" s="410"/>
      <c r="B419" s="424"/>
      <c r="C419" s="1111"/>
      <c r="D419" s="948"/>
      <c r="E419" s="420"/>
      <c r="F419" s="420"/>
      <c r="G419" s="425"/>
      <c r="H419" s="425"/>
      <c r="I419" s="425"/>
      <c r="J419" s="425"/>
      <c r="K419" s="425"/>
      <c r="L419" s="425"/>
      <c r="M419" s="425"/>
      <c r="N419" s="425"/>
      <c r="O419" s="425"/>
      <c r="P419" s="425"/>
      <c r="Q419" s="425"/>
      <c r="R419" s="425"/>
    </row>
    <row r="420" spans="1:18" s="394" customFormat="1" ht="39.75" customHeight="1">
      <c r="A420" s="410">
        <v>5</v>
      </c>
      <c r="B420" s="424" t="s">
        <v>2788</v>
      </c>
      <c r="C420" s="1111"/>
      <c r="D420" s="948"/>
      <c r="E420" s="420"/>
      <c r="F420" s="420">
        <f>PRODUCT(D420:E420)</f>
        <v>0</v>
      </c>
      <c r="G420" s="425"/>
      <c r="H420" s="425"/>
      <c r="I420" s="425"/>
      <c r="J420" s="425"/>
      <c r="K420" s="425"/>
      <c r="L420" s="425"/>
      <c r="M420" s="425"/>
      <c r="N420" s="425"/>
      <c r="O420" s="425"/>
      <c r="P420" s="425"/>
      <c r="Q420" s="425"/>
      <c r="R420" s="425"/>
    </row>
    <row r="421" spans="1:18" s="399" customFormat="1" ht="6.75" customHeight="1">
      <c r="A421" s="410"/>
      <c r="B421" s="424"/>
      <c r="C421" s="1111"/>
      <c r="D421" s="948"/>
      <c r="E421" s="420"/>
      <c r="F421" s="420">
        <f>PRODUCT(D421:E421)</f>
        <v>0</v>
      </c>
      <c r="G421" s="398"/>
      <c r="H421" s="398"/>
      <c r="I421" s="398"/>
      <c r="J421" s="398"/>
      <c r="K421" s="398"/>
      <c r="L421" s="398"/>
      <c r="M421" s="398"/>
      <c r="N421" s="398"/>
      <c r="O421" s="398"/>
      <c r="P421" s="398"/>
      <c r="Q421" s="398"/>
      <c r="R421" s="398"/>
    </row>
    <row r="422" spans="1:18" s="399" customFormat="1">
      <c r="A422" s="410"/>
      <c r="B422" s="424" t="s">
        <v>1878</v>
      </c>
      <c r="C422" s="1111" t="s">
        <v>223</v>
      </c>
      <c r="D422" s="948">
        <v>1</v>
      </c>
      <c r="E422" s="420"/>
      <c r="F422" s="420"/>
      <c r="G422" s="398"/>
      <c r="H422" s="398"/>
      <c r="I422" s="398"/>
      <c r="J422" s="398"/>
      <c r="K422" s="398"/>
      <c r="L422" s="398"/>
      <c r="M422" s="398"/>
      <c r="N422" s="398"/>
      <c r="O422" s="398"/>
      <c r="P422" s="398"/>
      <c r="Q422" s="398"/>
      <c r="R422" s="398"/>
    </row>
    <row r="423" spans="1:18" s="399" customFormat="1" ht="6.75" customHeight="1">
      <c r="A423" s="410"/>
      <c r="B423" s="424"/>
      <c r="C423" s="1111"/>
      <c r="D423" s="948"/>
      <c r="E423" s="420"/>
      <c r="F423" s="420"/>
      <c r="G423" s="398"/>
      <c r="H423" s="398"/>
      <c r="I423" s="398"/>
      <c r="J423" s="398"/>
      <c r="K423" s="398"/>
      <c r="L423" s="398"/>
      <c r="M423" s="398"/>
      <c r="N423" s="398"/>
      <c r="O423" s="398"/>
      <c r="P423" s="398"/>
      <c r="Q423" s="398"/>
      <c r="R423" s="398"/>
    </row>
    <row r="424" spans="1:18" s="399" customFormat="1">
      <c r="A424" s="410"/>
      <c r="B424" s="424" t="s">
        <v>1879</v>
      </c>
      <c r="C424" s="1111" t="s">
        <v>223</v>
      </c>
      <c r="D424" s="948">
        <v>1</v>
      </c>
      <c r="E424" s="420"/>
      <c r="F424" s="420"/>
      <c r="G424" s="398"/>
      <c r="H424" s="398"/>
      <c r="I424" s="398"/>
      <c r="J424" s="398"/>
      <c r="K424" s="398"/>
      <c r="L424" s="398"/>
      <c r="M424" s="398"/>
      <c r="N424" s="398"/>
      <c r="O424" s="398"/>
      <c r="P424" s="398"/>
      <c r="Q424" s="398"/>
      <c r="R424" s="398"/>
    </row>
    <row r="425" spans="1:18" s="399" customFormat="1" ht="6.75" customHeight="1">
      <c r="A425" s="410"/>
      <c r="B425" s="424"/>
      <c r="C425" s="1111"/>
      <c r="D425" s="948"/>
      <c r="E425" s="420"/>
      <c r="F425" s="420"/>
      <c r="G425" s="398"/>
      <c r="H425" s="398"/>
      <c r="I425" s="398"/>
      <c r="J425" s="398"/>
      <c r="K425" s="398"/>
      <c r="L425" s="398"/>
      <c r="M425" s="398"/>
      <c r="N425" s="398"/>
      <c r="O425" s="398"/>
      <c r="P425" s="398"/>
      <c r="Q425" s="398"/>
      <c r="R425" s="398"/>
    </row>
    <row r="426" spans="1:18" s="399" customFormat="1">
      <c r="A426" s="410"/>
      <c r="B426" s="424" t="s">
        <v>1880</v>
      </c>
      <c r="C426" s="1111" t="s">
        <v>223</v>
      </c>
      <c r="D426" s="948">
        <v>1</v>
      </c>
      <c r="E426" s="420"/>
      <c r="F426" s="420"/>
      <c r="G426" s="398"/>
      <c r="H426" s="398"/>
      <c r="I426" s="398"/>
      <c r="J426" s="398"/>
      <c r="K426" s="398"/>
      <c r="L426" s="398"/>
      <c r="M426" s="398"/>
      <c r="N426" s="398"/>
      <c r="O426" s="398"/>
      <c r="P426" s="398"/>
      <c r="Q426" s="398"/>
      <c r="R426" s="398"/>
    </row>
    <row r="427" spans="1:18" s="399" customFormat="1" ht="6.75" customHeight="1">
      <c r="A427" s="410"/>
      <c r="B427" s="424"/>
      <c r="C427" s="1111"/>
      <c r="D427" s="948"/>
      <c r="E427" s="420"/>
      <c r="F427" s="420"/>
      <c r="G427" s="398"/>
      <c r="H427" s="398"/>
      <c r="I427" s="398"/>
      <c r="J427" s="398"/>
      <c r="K427" s="398"/>
      <c r="L427" s="398"/>
      <c r="M427" s="398"/>
      <c r="N427" s="398"/>
      <c r="O427" s="398"/>
      <c r="P427" s="398"/>
      <c r="Q427" s="398"/>
      <c r="R427" s="398"/>
    </row>
    <row r="428" spans="1:18" s="399" customFormat="1">
      <c r="A428" s="410"/>
      <c r="B428" s="424" t="s">
        <v>1884</v>
      </c>
      <c r="C428" s="1111" t="s">
        <v>223</v>
      </c>
      <c r="D428" s="948">
        <v>1</v>
      </c>
      <c r="E428" s="420"/>
      <c r="F428" s="420"/>
      <c r="G428" s="398"/>
      <c r="H428" s="398"/>
      <c r="I428" s="398"/>
      <c r="J428" s="398"/>
      <c r="K428" s="398"/>
      <c r="L428" s="398"/>
      <c r="M428" s="398"/>
      <c r="N428" s="398"/>
      <c r="O428" s="398"/>
      <c r="P428" s="398"/>
      <c r="Q428" s="398"/>
      <c r="R428" s="398"/>
    </row>
    <row r="429" spans="1:18" s="422" customFormat="1" ht="7.5" customHeight="1">
      <c r="A429" s="410"/>
      <c r="B429" s="419"/>
      <c r="C429" s="1119"/>
      <c r="D429" s="956"/>
      <c r="E429" s="420"/>
      <c r="F429" s="420"/>
      <c r="G429" s="421"/>
      <c r="H429" s="421"/>
      <c r="I429" s="421"/>
      <c r="J429" s="421"/>
      <c r="K429" s="421"/>
      <c r="L429" s="421"/>
      <c r="M429" s="421"/>
      <c r="N429" s="421"/>
      <c r="O429" s="421"/>
      <c r="P429" s="421"/>
      <c r="Q429" s="421"/>
      <c r="R429" s="421"/>
    </row>
    <row r="430" spans="1:18" s="422" customFormat="1" ht="7.5" customHeight="1">
      <c r="A430" s="410"/>
      <c r="B430" s="423"/>
      <c r="C430" s="1120"/>
      <c r="D430" s="957"/>
      <c r="E430" s="423"/>
      <c r="F430" s="423"/>
      <c r="G430" s="421"/>
      <c r="H430" s="421"/>
      <c r="I430" s="421"/>
      <c r="J430" s="421"/>
      <c r="K430" s="421"/>
      <c r="L430" s="421"/>
      <c r="M430" s="421"/>
      <c r="N430" s="421"/>
      <c r="O430" s="421"/>
      <c r="P430" s="421"/>
      <c r="Q430" s="421"/>
      <c r="R430" s="421"/>
    </row>
    <row r="431" spans="1:18" s="394" customFormat="1">
      <c r="A431" s="410"/>
      <c r="B431" s="424"/>
      <c r="C431" s="1111" t="s">
        <v>1346</v>
      </c>
      <c r="D431" s="948">
        <v>10</v>
      </c>
      <c r="E431" s="420"/>
      <c r="F431" s="420">
        <f>SUM(D431*E431)</f>
        <v>0</v>
      </c>
      <c r="G431" s="425"/>
      <c r="H431" s="425"/>
      <c r="I431" s="425"/>
      <c r="J431" s="425"/>
      <c r="K431" s="425"/>
      <c r="L431" s="425"/>
      <c r="M431" s="425"/>
      <c r="N431" s="425"/>
      <c r="O431" s="425"/>
      <c r="P431" s="425"/>
      <c r="Q431" s="425"/>
      <c r="R431" s="425"/>
    </row>
    <row r="432" spans="1:18" s="394" customFormat="1">
      <c r="A432" s="410"/>
      <c r="B432" s="424"/>
      <c r="C432" s="1111"/>
      <c r="D432" s="948"/>
      <c r="E432" s="420"/>
      <c r="F432" s="420"/>
      <c r="G432" s="425"/>
      <c r="H432" s="425"/>
      <c r="I432" s="425"/>
      <c r="J432" s="425"/>
      <c r="K432" s="425"/>
      <c r="L432" s="425"/>
      <c r="M432" s="425"/>
      <c r="N432" s="425"/>
      <c r="O432" s="425"/>
      <c r="P432" s="425"/>
      <c r="Q432" s="425"/>
      <c r="R432" s="425"/>
    </row>
    <row r="433" spans="1:18" s="394" customFormat="1" ht="39.75" customHeight="1">
      <c r="A433" s="410">
        <v>6</v>
      </c>
      <c r="B433" s="424" t="s">
        <v>2788</v>
      </c>
      <c r="C433" s="1111"/>
      <c r="D433" s="948"/>
      <c r="E433" s="420"/>
      <c r="F433" s="420">
        <f>PRODUCT(D433:E433)</f>
        <v>0</v>
      </c>
      <c r="G433" s="425"/>
      <c r="H433" s="425"/>
      <c r="I433" s="425"/>
      <c r="J433" s="425"/>
      <c r="K433" s="425"/>
      <c r="L433" s="425"/>
      <c r="M433" s="425"/>
      <c r="N433" s="425"/>
      <c r="O433" s="425"/>
      <c r="P433" s="425"/>
      <c r="Q433" s="425"/>
      <c r="R433" s="425"/>
    </row>
    <row r="434" spans="1:18" s="399" customFormat="1" ht="6.75" customHeight="1">
      <c r="A434" s="410"/>
      <c r="B434" s="424"/>
      <c r="C434" s="1111"/>
      <c r="D434" s="948"/>
      <c r="E434" s="420"/>
      <c r="F434" s="420">
        <f>PRODUCT(D434:E434)</f>
        <v>0</v>
      </c>
      <c r="G434" s="398"/>
      <c r="H434" s="398"/>
      <c r="I434" s="398"/>
      <c r="J434" s="398"/>
      <c r="K434" s="398"/>
      <c r="L434" s="398"/>
      <c r="M434" s="398"/>
      <c r="N434" s="398"/>
      <c r="O434" s="398"/>
      <c r="P434" s="398"/>
      <c r="Q434" s="398"/>
      <c r="R434" s="398"/>
    </row>
    <row r="435" spans="1:18" s="399" customFormat="1">
      <c r="A435" s="410"/>
      <c r="B435" s="424" t="s">
        <v>1878</v>
      </c>
      <c r="C435" s="1111" t="s">
        <v>223</v>
      </c>
      <c r="D435" s="948">
        <v>1</v>
      </c>
      <c r="E435" s="420"/>
      <c r="F435" s="420"/>
      <c r="G435" s="398"/>
      <c r="H435" s="398"/>
      <c r="I435" s="398"/>
      <c r="J435" s="398"/>
      <c r="K435" s="398"/>
      <c r="L435" s="398"/>
      <c r="M435" s="398"/>
      <c r="N435" s="398"/>
      <c r="O435" s="398"/>
      <c r="P435" s="398"/>
      <c r="Q435" s="398"/>
      <c r="R435" s="398"/>
    </row>
    <row r="436" spans="1:18" s="399" customFormat="1" ht="6.75" customHeight="1">
      <c r="A436" s="410"/>
      <c r="B436" s="424"/>
      <c r="C436" s="1111"/>
      <c r="D436" s="948"/>
      <c r="E436" s="420"/>
      <c r="F436" s="420"/>
      <c r="G436" s="398"/>
      <c r="H436" s="398"/>
      <c r="I436" s="398"/>
      <c r="J436" s="398"/>
      <c r="K436" s="398"/>
      <c r="L436" s="398"/>
      <c r="M436" s="398"/>
      <c r="N436" s="398"/>
      <c r="O436" s="398"/>
      <c r="P436" s="398"/>
      <c r="Q436" s="398"/>
      <c r="R436" s="398"/>
    </row>
    <row r="437" spans="1:18" s="399" customFormat="1">
      <c r="A437" s="410"/>
      <c r="B437" s="424" t="s">
        <v>1879</v>
      </c>
      <c r="C437" s="1111" t="s">
        <v>223</v>
      </c>
      <c r="D437" s="948">
        <v>1</v>
      </c>
      <c r="E437" s="420"/>
      <c r="F437" s="420"/>
      <c r="G437" s="398"/>
      <c r="H437" s="398"/>
      <c r="I437" s="398"/>
      <c r="J437" s="398"/>
      <c r="K437" s="398"/>
      <c r="L437" s="398"/>
      <c r="M437" s="398"/>
      <c r="N437" s="398"/>
      <c r="O437" s="398"/>
      <c r="P437" s="398"/>
      <c r="Q437" s="398"/>
      <c r="R437" s="398"/>
    </row>
    <row r="438" spans="1:18" s="399" customFormat="1" ht="6.75" customHeight="1">
      <c r="A438" s="410"/>
      <c r="B438" s="424"/>
      <c r="C438" s="1111"/>
      <c r="D438" s="948"/>
      <c r="E438" s="420"/>
      <c r="F438" s="420"/>
      <c r="G438" s="398"/>
      <c r="H438" s="398"/>
      <c r="I438" s="398"/>
      <c r="J438" s="398"/>
      <c r="K438" s="398"/>
      <c r="L438" s="398"/>
      <c r="M438" s="398"/>
      <c r="N438" s="398"/>
      <c r="O438" s="398"/>
      <c r="P438" s="398"/>
      <c r="Q438" s="398"/>
      <c r="R438" s="398"/>
    </row>
    <row r="439" spans="1:18" s="399" customFormat="1">
      <c r="A439" s="410"/>
      <c r="B439" s="424" t="s">
        <v>1880</v>
      </c>
      <c r="C439" s="1111" t="s">
        <v>223</v>
      </c>
      <c r="D439" s="948">
        <v>1</v>
      </c>
      <c r="E439" s="420"/>
      <c r="F439" s="420"/>
      <c r="G439" s="398"/>
      <c r="H439" s="398"/>
      <c r="I439" s="398"/>
      <c r="J439" s="398"/>
      <c r="K439" s="398"/>
      <c r="L439" s="398"/>
      <c r="M439" s="398"/>
      <c r="N439" s="398"/>
      <c r="O439" s="398"/>
      <c r="P439" s="398"/>
      <c r="Q439" s="398"/>
      <c r="R439" s="398"/>
    </row>
    <row r="440" spans="1:18" s="399" customFormat="1" ht="6.75" customHeight="1">
      <c r="A440" s="410"/>
      <c r="B440" s="424"/>
      <c r="C440" s="1111"/>
      <c r="D440" s="948"/>
      <c r="E440" s="420"/>
      <c r="F440" s="420"/>
      <c r="G440" s="398"/>
      <c r="H440" s="398"/>
      <c r="I440" s="398"/>
      <c r="J440" s="398"/>
      <c r="K440" s="398"/>
      <c r="L440" s="398"/>
      <c r="M440" s="398"/>
      <c r="N440" s="398"/>
      <c r="O440" s="398"/>
      <c r="P440" s="398"/>
      <c r="Q440" s="398"/>
      <c r="R440" s="398"/>
    </row>
    <row r="441" spans="1:18" s="399" customFormat="1">
      <c r="A441" s="410"/>
      <c r="B441" s="424" t="s">
        <v>1885</v>
      </c>
      <c r="C441" s="1111" t="s">
        <v>223</v>
      </c>
      <c r="D441" s="948">
        <v>1</v>
      </c>
      <c r="E441" s="420"/>
      <c r="F441" s="420"/>
      <c r="G441" s="398"/>
      <c r="H441" s="398"/>
      <c r="I441" s="398"/>
      <c r="J441" s="398"/>
      <c r="K441" s="398"/>
      <c r="L441" s="398"/>
      <c r="M441" s="398"/>
      <c r="N441" s="398"/>
      <c r="O441" s="398"/>
      <c r="P441" s="398"/>
      <c r="Q441" s="398"/>
      <c r="R441" s="398"/>
    </row>
    <row r="442" spans="1:18" s="399" customFormat="1" ht="6.75" customHeight="1">
      <c r="A442" s="410"/>
      <c r="B442" s="424"/>
      <c r="C442" s="1111"/>
      <c r="D442" s="948"/>
      <c r="E442" s="420"/>
      <c r="F442" s="420"/>
      <c r="G442" s="398"/>
      <c r="H442" s="398"/>
      <c r="I442" s="398"/>
      <c r="J442" s="398"/>
      <c r="K442" s="398"/>
      <c r="L442" s="398"/>
      <c r="M442" s="398"/>
      <c r="N442" s="398"/>
      <c r="O442" s="398"/>
      <c r="P442" s="398"/>
      <c r="Q442" s="398"/>
      <c r="R442" s="398"/>
    </row>
    <row r="443" spans="1:18" s="399" customFormat="1">
      <c r="A443" s="410"/>
      <c r="B443" s="424" t="s">
        <v>1886</v>
      </c>
      <c r="C443" s="1111" t="s">
        <v>223</v>
      </c>
      <c r="D443" s="948">
        <v>1</v>
      </c>
      <c r="E443" s="420"/>
      <c r="F443" s="420"/>
      <c r="G443" s="398"/>
      <c r="H443" s="398"/>
      <c r="I443" s="398"/>
      <c r="J443" s="398"/>
      <c r="K443" s="398"/>
      <c r="L443" s="398"/>
      <c r="M443" s="398"/>
      <c r="N443" s="398"/>
      <c r="O443" s="398"/>
      <c r="P443" s="398"/>
      <c r="Q443" s="398"/>
      <c r="R443" s="398"/>
    </row>
    <row r="444" spans="1:18" s="422" customFormat="1" ht="7.5" customHeight="1">
      <c r="A444" s="410"/>
      <c r="B444" s="419"/>
      <c r="C444" s="1119"/>
      <c r="D444" s="956"/>
      <c r="E444" s="420"/>
      <c r="F444" s="420"/>
      <c r="G444" s="421"/>
      <c r="H444" s="421"/>
      <c r="I444" s="421"/>
      <c r="J444" s="421"/>
      <c r="K444" s="421"/>
      <c r="L444" s="421"/>
      <c r="M444" s="421"/>
      <c r="N444" s="421"/>
      <c r="O444" s="421"/>
      <c r="P444" s="421"/>
      <c r="Q444" s="421"/>
      <c r="R444" s="421"/>
    </row>
    <row r="445" spans="1:18" s="422" customFormat="1" ht="7.5" customHeight="1">
      <c r="A445" s="410"/>
      <c r="B445" s="423"/>
      <c r="C445" s="1120"/>
      <c r="D445" s="957"/>
      <c r="E445" s="423"/>
      <c r="F445" s="423"/>
      <c r="G445" s="421"/>
      <c r="H445" s="421"/>
      <c r="I445" s="421"/>
      <c r="J445" s="421"/>
      <c r="K445" s="421"/>
      <c r="L445" s="421"/>
      <c r="M445" s="421"/>
      <c r="N445" s="421"/>
      <c r="O445" s="421"/>
      <c r="P445" s="421"/>
      <c r="Q445" s="421"/>
      <c r="R445" s="421"/>
    </row>
    <row r="446" spans="1:18" s="428" customFormat="1">
      <c r="A446" s="410"/>
      <c r="B446" s="426"/>
      <c r="C446" s="1121" t="s">
        <v>1346</v>
      </c>
      <c r="D446" s="958">
        <v>2</v>
      </c>
      <c r="E446" s="427"/>
      <c r="F446" s="420">
        <f>SUM(D446*E446)</f>
        <v>0</v>
      </c>
    </row>
    <row r="447" spans="1:18" s="430" customFormat="1">
      <c r="A447" s="410"/>
      <c r="B447" s="393"/>
      <c r="C447" s="1116"/>
      <c r="D447" s="953"/>
      <c r="E447" s="429"/>
      <c r="F447" s="409"/>
    </row>
    <row r="448" spans="1:18" s="430" customFormat="1">
      <c r="A448" s="410"/>
      <c r="B448" s="393"/>
      <c r="C448" s="1116"/>
      <c r="D448" s="953"/>
      <c r="E448" s="429"/>
      <c r="F448" s="409"/>
    </row>
    <row r="449" spans="1:18" s="394" customFormat="1" ht="41.25" customHeight="1">
      <c r="A449" s="410">
        <v>7</v>
      </c>
      <c r="B449" s="424" t="s">
        <v>2789</v>
      </c>
      <c r="C449" s="1111"/>
      <c r="D449" s="948"/>
      <c r="E449" s="420"/>
      <c r="F449" s="420">
        <f>PRODUCT(D449:E449)</f>
        <v>0</v>
      </c>
      <c r="G449" s="425"/>
      <c r="H449" s="425"/>
      <c r="I449" s="425"/>
      <c r="J449" s="425"/>
      <c r="K449" s="425"/>
      <c r="L449" s="425"/>
      <c r="M449" s="425"/>
      <c r="N449" s="425"/>
      <c r="O449" s="425"/>
      <c r="P449" s="425"/>
      <c r="Q449" s="425"/>
      <c r="R449" s="425"/>
    </row>
    <row r="450" spans="1:18" s="399" customFormat="1" ht="6.75" customHeight="1">
      <c r="A450" s="410"/>
      <c r="B450" s="424"/>
      <c r="C450" s="1111"/>
      <c r="D450" s="948"/>
      <c r="E450" s="420"/>
      <c r="F450" s="420">
        <f>PRODUCT(D450:E450)</f>
        <v>0</v>
      </c>
      <c r="G450" s="398"/>
      <c r="H450" s="398"/>
      <c r="I450" s="398"/>
      <c r="J450" s="398"/>
      <c r="K450" s="398"/>
      <c r="L450" s="398"/>
      <c r="M450" s="398"/>
      <c r="N450" s="398"/>
      <c r="O450" s="398"/>
      <c r="P450" s="398"/>
      <c r="Q450" s="398"/>
      <c r="R450" s="398"/>
    </row>
    <row r="451" spans="1:18" s="399" customFormat="1">
      <c r="A451" s="410"/>
      <c r="B451" s="424" t="s">
        <v>1878</v>
      </c>
      <c r="C451" s="1111" t="s">
        <v>223</v>
      </c>
      <c r="D451" s="948">
        <v>1</v>
      </c>
      <c r="E451" s="420"/>
      <c r="F451" s="420"/>
      <c r="G451" s="398"/>
      <c r="H451" s="398"/>
      <c r="I451" s="398"/>
      <c r="J451" s="398"/>
      <c r="K451" s="398"/>
      <c r="L451" s="398"/>
      <c r="M451" s="398"/>
      <c r="N451" s="398"/>
      <c r="O451" s="398"/>
      <c r="P451" s="398"/>
      <c r="Q451" s="398"/>
      <c r="R451" s="398"/>
    </row>
    <row r="452" spans="1:18" s="399" customFormat="1" ht="6.75" customHeight="1">
      <c r="A452" s="410"/>
      <c r="B452" s="424"/>
      <c r="C452" s="1111"/>
      <c r="D452" s="948"/>
      <c r="E452" s="420"/>
      <c r="F452" s="420"/>
      <c r="G452" s="398"/>
      <c r="H452" s="398"/>
      <c r="I452" s="398"/>
      <c r="J452" s="398"/>
      <c r="K452" s="398"/>
      <c r="L452" s="398"/>
      <c r="M452" s="398"/>
      <c r="N452" s="398"/>
      <c r="O452" s="398"/>
      <c r="P452" s="398"/>
      <c r="Q452" s="398"/>
      <c r="R452" s="398"/>
    </row>
    <row r="453" spans="1:18" s="399" customFormat="1">
      <c r="A453" s="410"/>
      <c r="B453" s="424" t="s">
        <v>1879</v>
      </c>
      <c r="C453" s="1111" t="s">
        <v>223</v>
      </c>
      <c r="D453" s="948">
        <v>1</v>
      </c>
      <c r="E453" s="420"/>
      <c r="F453" s="420"/>
      <c r="G453" s="398"/>
      <c r="H453" s="398"/>
      <c r="I453" s="398"/>
      <c r="J453" s="398"/>
      <c r="K453" s="398"/>
      <c r="L453" s="398"/>
      <c r="M453" s="398"/>
      <c r="N453" s="398"/>
      <c r="O453" s="398"/>
      <c r="P453" s="398"/>
      <c r="Q453" s="398"/>
      <c r="R453" s="398"/>
    </row>
    <row r="454" spans="1:18" s="399" customFormat="1" ht="6.75" customHeight="1">
      <c r="A454" s="410"/>
      <c r="B454" s="424"/>
      <c r="C454" s="1111"/>
      <c r="D454" s="948"/>
      <c r="E454" s="420"/>
      <c r="F454" s="420"/>
      <c r="G454" s="398"/>
      <c r="H454" s="398"/>
      <c r="I454" s="398"/>
      <c r="J454" s="398"/>
      <c r="K454" s="398"/>
      <c r="L454" s="398"/>
      <c r="M454" s="398"/>
      <c r="N454" s="398"/>
      <c r="O454" s="398"/>
      <c r="P454" s="398"/>
      <c r="Q454" s="398"/>
      <c r="R454" s="398"/>
    </row>
    <row r="455" spans="1:18" s="399" customFormat="1">
      <c r="A455" s="410"/>
      <c r="B455" s="424" t="s">
        <v>1880</v>
      </c>
      <c r="C455" s="1111" t="s">
        <v>223</v>
      </c>
      <c r="D455" s="948">
        <v>1</v>
      </c>
      <c r="E455" s="420"/>
      <c r="F455" s="420"/>
      <c r="G455" s="398"/>
      <c r="H455" s="398"/>
      <c r="I455" s="398"/>
      <c r="J455" s="398"/>
      <c r="K455" s="398"/>
      <c r="L455" s="398"/>
      <c r="M455" s="398"/>
      <c r="N455" s="398"/>
      <c r="O455" s="398"/>
      <c r="P455" s="398"/>
      <c r="Q455" s="398"/>
      <c r="R455" s="398"/>
    </row>
    <row r="456" spans="1:18" s="399" customFormat="1" ht="6.75" customHeight="1">
      <c r="A456" s="410"/>
      <c r="B456" s="424"/>
      <c r="C456" s="1111"/>
      <c r="D456" s="948"/>
      <c r="E456" s="420"/>
      <c r="F456" s="420"/>
      <c r="G456" s="398"/>
      <c r="H456" s="398"/>
      <c r="I456" s="398"/>
      <c r="J456" s="398"/>
      <c r="K456" s="398"/>
      <c r="L456" s="398"/>
      <c r="M456" s="398"/>
      <c r="N456" s="398"/>
      <c r="O456" s="398"/>
      <c r="P456" s="398"/>
      <c r="Q456" s="398"/>
      <c r="R456" s="398"/>
    </row>
    <row r="457" spans="1:18" s="399" customFormat="1">
      <c r="A457" s="410"/>
      <c r="B457" s="424" t="s">
        <v>1887</v>
      </c>
      <c r="C457" s="1111" t="s">
        <v>223</v>
      </c>
      <c r="D457" s="948">
        <v>2</v>
      </c>
      <c r="E457" s="420"/>
      <c r="F457" s="420"/>
      <c r="G457" s="398"/>
      <c r="H457" s="398"/>
      <c r="I457" s="398"/>
      <c r="J457" s="398"/>
      <c r="K457" s="398"/>
      <c r="L457" s="398"/>
      <c r="M457" s="398"/>
      <c r="N457" s="398"/>
      <c r="O457" s="398"/>
      <c r="P457" s="398"/>
      <c r="Q457" s="398"/>
      <c r="R457" s="398"/>
    </row>
    <row r="458" spans="1:18" s="422" customFormat="1" ht="7.5" customHeight="1">
      <c r="A458" s="410"/>
      <c r="B458" s="419"/>
      <c r="C458" s="1119"/>
      <c r="D458" s="956"/>
      <c r="E458" s="420"/>
      <c r="F458" s="420"/>
      <c r="G458" s="421"/>
      <c r="H458" s="421"/>
      <c r="I458" s="421"/>
      <c r="J458" s="421"/>
      <c r="K458" s="421"/>
      <c r="L458" s="421"/>
      <c r="M458" s="421"/>
      <c r="N458" s="421"/>
      <c r="O458" s="421"/>
      <c r="P458" s="421"/>
      <c r="Q458" s="421"/>
      <c r="R458" s="421"/>
    </row>
    <row r="459" spans="1:18" s="422" customFormat="1" ht="7.5" customHeight="1">
      <c r="A459" s="410"/>
      <c r="B459" s="423"/>
      <c r="C459" s="1120"/>
      <c r="D459" s="957"/>
      <c r="E459" s="423"/>
      <c r="F459" s="423"/>
      <c r="G459" s="421"/>
      <c r="H459" s="421"/>
      <c r="I459" s="421"/>
      <c r="J459" s="421"/>
      <c r="K459" s="421"/>
      <c r="L459" s="421"/>
      <c r="M459" s="421"/>
      <c r="N459" s="421"/>
      <c r="O459" s="421"/>
      <c r="P459" s="421"/>
      <c r="Q459" s="421"/>
      <c r="R459" s="421"/>
    </row>
    <row r="460" spans="1:18" s="428" customFormat="1">
      <c r="A460" s="410"/>
      <c r="B460" s="426"/>
      <c r="C460" s="1121" t="s">
        <v>1346</v>
      </c>
      <c r="D460" s="958">
        <v>5</v>
      </c>
      <c r="E460" s="427"/>
      <c r="F460" s="420">
        <f>SUM(D460*E460)</f>
        <v>0</v>
      </c>
    </row>
    <row r="461" spans="1:18" s="428" customFormat="1">
      <c r="A461" s="410"/>
      <c r="B461" s="426"/>
      <c r="C461" s="1121"/>
      <c r="D461" s="958"/>
      <c r="E461" s="427"/>
      <c r="F461" s="409"/>
    </row>
    <row r="462" spans="1:18" s="394" customFormat="1" ht="39" customHeight="1">
      <c r="A462" s="410">
        <v>8</v>
      </c>
      <c r="B462" s="424" t="s">
        <v>2790</v>
      </c>
      <c r="C462" s="1111"/>
      <c r="D462" s="948"/>
      <c r="E462" s="420"/>
      <c r="F462" s="420">
        <f>PRODUCT(D462:E462)</f>
        <v>0</v>
      </c>
      <c r="G462" s="425"/>
      <c r="H462" s="425"/>
      <c r="I462" s="425"/>
      <c r="J462" s="425"/>
      <c r="K462" s="425"/>
      <c r="L462" s="425"/>
      <c r="M462" s="425"/>
      <c r="N462" s="425"/>
      <c r="O462" s="425"/>
      <c r="P462" s="425"/>
      <c r="Q462" s="425"/>
      <c r="R462" s="425"/>
    </row>
    <row r="463" spans="1:18" s="399" customFormat="1" ht="6.75" customHeight="1">
      <c r="A463" s="410"/>
      <c r="B463" s="424"/>
      <c r="C463" s="1111"/>
      <c r="D463" s="948"/>
      <c r="E463" s="420"/>
      <c r="F463" s="420">
        <f>PRODUCT(D463:E463)</f>
        <v>0</v>
      </c>
      <c r="G463" s="398"/>
      <c r="H463" s="398"/>
      <c r="I463" s="398"/>
      <c r="J463" s="398"/>
      <c r="K463" s="398"/>
      <c r="L463" s="398"/>
      <c r="M463" s="398"/>
      <c r="N463" s="398"/>
      <c r="O463" s="398"/>
      <c r="P463" s="398"/>
      <c r="Q463" s="398"/>
      <c r="R463" s="398"/>
    </row>
    <row r="464" spans="1:18" s="399" customFormat="1">
      <c r="A464" s="410"/>
      <c r="B464" s="424" t="s">
        <v>1878</v>
      </c>
      <c r="C464" s="1111" t="s">
        <v>223</v>
      </c>
      <c r="D464" s="948">
        <v>1</v>
      </c>
      <c r="E464" s="420"/>
      <c r="F464" s="420"/>
      <c r="G464" s="398"/>
      <c r="H464" s="398"/>
      <c r="I464" s="398"/>
      <c r="J464" s="398"/>
      <c r="K464" s="398"/>
      <c r="L464" s="398"/>
      <c r="M464" s="398"/>
      <c r="N464" s="398"/>
      <c r="O464" s="398"/>
      <c r="P464" s="398"/>
      <c r="Q464" s="398"/>
      <c r="R464" s="398"/>
    </row>
    <row r="465" spans="1:18" s="399" customFormat="1" ht="6.75" customHeight="1">
      <c r="A465" s="410"/>
      <c r="B465" s="424"/>
      <c r="C465" s="1111"/>
      <c r="D465" s="948"/>
      <c r="E465" s="420"/>
      <c r="F465" s="420"/>
      <c r="G465" s="398"/>
      <c r="H465" s="398"/>
      <c r="I465" s="398"/>
      <c r="J465" s="398"/>
      <c r="K465" s="398"/>
      <c r="L465" s="398"/>
      <c r="M465" s="398"/>
      <c r="N465" s="398"/>
      <c r="O465" s="398"/>
      <c r="P465" s="398"/>
      <c r="Q465" s="398"/>
      <c r="R465" s="398"/>
    </row>
    <row r="466" spans="1:18" s="399" customFormat="1">
      <c r="A466" s="410"/>
      <c r="B466" s="424" t="s">
        <v>1879</v>
      </c>
      <c r="C466" s="1111" t="s">
        <v>223</v>
      </c>
      <c r="D466" s="948">
        <v>1</v>
      </c>
      <c r="E466" s="420"/>
      <c r="F466" s="420"/>
      <c r="G466" s="398"/>
      <c r="H466" s="398"/>
      <c r="I466" s="398"/>
      <c r="J466" s="398"/>
      <c r="K466" s="398"/>
      <c r="L466" s="398"/>
      <c r="M466" s="398"/>
      <c r="N466" s="398"/>
      <c r="O466" s="398"/>
      <c r="P466" s="398"/>
      <c r="Q466" s="398"/>
      <c r="R466" s="398"/>
    </row>
    <row r="467" spans="1:18" s="399" customFormat="1" ht="6.75" customHeight="1">
      <c r="A467" s="410"/>
      <c r="B467" s="424"/>
      <c r="C467" s="1111"/>
      <c r="D467" s="948"/>
      <c r="E467" s="420"/>
      <c r="F467" s="420"/>
      <c r="G467" s="398"/>
      <c r="H467" s="398"/>
      <c r="I467" s="398"/>
      <c r="J467" s="398"/>
      <c r="K467" s="398"/>
      <c r="L467" s="398"/>
      <c r="M467" s="398"/>
      <c r="N467" s="398"/>
      <c r="O467" s="398"/>
      <c r="P467" s="398"/>
      <c r="Q467" s="398"/>
      <c r="R467" s="398"/>
    </row>
    <row r="468" spans="1:18" s="399" customFormat="1">
      <c r="A468" s="410"/>
      <c r="B468" s="424" t="s">
        <v>1880</v>
      </c>
      <c r="C468" s="1111" t="s">
        <v>223</v>
      </c>
      <c r="D468" s="948">
        <v>1</v>
      </c>
      <c r="E468" s="420"/>
      <c r="F468" s="420"/>
      <c r="G468" s="398"/>
      <c r="H468" s="398"/>
      <c r="I468" s="398"/>
      <c r="J468" s="398"/>
      <c r="K468" s="398"/>
      <c r="L468" s="398"/>
      <c r="M468" s="398"/>
      <c r="N468" s="398"/>
      <c r="O468" s="398"/>
      <c r="P468" s="398"/>
      <c r="Q468" s="398"/>
      <c r="R468" s="398"/>
    </row>
    <row r="469" spans="1:18" s="399" customFormat="1" ht="6.75" customHeight="1">
      <c r="A469" s="410"/>
      <c r="B469" s="424"/>
      <c r="C469" s="1111"/>
      <c r="D469" s="948"/>
      <c r="E469" s="420"/>
      <c r="F469" s="420"/>
      <c r="G469" s="398"/>
      <c r="H469" s="398"/>
      <c r="I469" s="398"/>
      <c r="J469" s="398"/>
      <c r="K469" s="398"/>
      <c r="L469" s="398"/>
      <c r="M469" s="398"/>
      <c r="N469" s="398"/>
      <c r="O469" s="398"/>
      <c r="P469" s="398"/>
      <c r="Q469" s="398"/>
      <c r="R469" s="398"/>
    </row>
    <row r="470" spans="1:18" s="399" customFormat="1">
      <c r="A470" s="410"/>
      <c r="B470" s="424" t="s">
        <v>1888</v>
      </c>
      <c r="C470" s="1111" t="s">
        <v>223</v>
      </c>
      <c r="D470" s="948">
        <v>1</v>
      </c>
      <c r="E470" s="420"/>
      <c r="F470" s="420"/>
      <c r="G470" s="398"/>
      <c r="H470" s="398"/>
      <c r="I470" s="398"/>
      <c r="J470" s="398"/>
      <c r="K470" s="398"/>
      <c r="L470" s="398"/>
      <c r="M470" s="398"/>
      <c r="N470" s="398"/>
      <c r="O470" s="398"/>
      <c r="P470" s="398"/>
      <c r="Q470" s="398"/>
      <c r="R470" s="398"/>
    </row>
    <row r="471" spans="1:18" s="399" customFormat="1" ht="6.75" customHeight="1">
      <c r="A471" s="410"/>
      <c r="B471" s="424"/>
      <c r="C471" s="1111"/>
      <c r="D471" s="948"/>
      <c r="E471" s="420"/>
      <c r="F471" s="420"/>
      <c r="G471" s="398"/>
      <c r="H471" s="398"/>
      <c r="I471" s="398"/>
      <c r="J471" s="398"/>
      <c r="K471" s="398"/>
      <c r="L471" s="398"/>
      <c r="M471" s="398"/>
      <c r="N471" s="398"/>
      <c r="O471" s="398"/>
      <c r="P471" s="398"/>
      <c r="Q471" s="398"/>
      <c r="R471" s="398"/>
    </row>
    <row r="472" spans="1:18" s="399" customFormat="1">
      <c r="A472" s="410"/>
      <c r="B472" s="424" t="s">
        <v>1889</v>
      </c>
      <c r="C472" s="1111" t="s">
        <v>223</v>
      </c>
      <c r="D472" s="948">
        <v>1</v>
      </c>
      <c r="E472" s="420"/>
      <c r="F472" s="420"/>
      <c r="G472" s="398"/>
      <c r="H472" s="398"/>
      <c r="I472" s="398"/>
      <c r="J472" s="398"/>
      <c r="K472" s="398"/>
      <c r="L472" s="398"/>
      <c r="M472" s="398"/>
      <c r="N472" s="398"/>
      <c r="O472" s="398"/>
      <c r="P472" s="398"/>
      <c r="Q472" s="398"/>
      <c r="R472" s="398"/>
    </row>
    <row r="473" spans="1:18" s="399" customFormat="1" ht="6.75" customHeight="1">
      <c r="A473" s="410"/>
      <c r="B473" s="424"/>
      <c r="C473" s="1111"/>
      <c r="D473" s="948"/>
      <c r="E473" s="420"/>
      <c r="F473" s="420"/>
      <c r="G473" s="398"/>
      <c r="H473" s="398"/>
      <c r="I473" s="398"/>
      <c r="J473" s="398"/>
      <c r="K473" s="398"/>
      <c r="L473" s="398"/>
      <c r="M473" s="398"/>
      <c r="N473" s="398"/>
      <c r="O473" s="398"/>
      <c r="P473" s="398"/>
      <c r="Q473" s="398"/>
      <c r="R473" s="398"/>
    </row>
    <row r="474" spans="1:18" s="422" customFormat="1" ht="7.5" customHeight="1">
      <c r="A474" s="410"/>
      <c r="B474" s="423"/>
      <c r="C474" s="1120"/>
      <c r="D474" s="957"/>
      <c r="E474" s="423"/>
      <c r="F474" s="423"/>
      <c r="G474" s="421"/>
      <c r="H474" s="421"/>
      <c r="I474" s="421"/>
      <c r="J474" s="421"/>
      <c r="K474" s="421"/>
      <c r="L474" s="421"/>
      <c r="M474" s="421"/>
      <c r="N474" s="421"/>
      <c r="O474" s="421"/>
      <c r="P474" s="421"/>
      <c r="Q474" s="421"/>
      <c r="R474" s="421"/>
    </row>
    <row r="475" spans="1:18" s="428" customFormat="1">
      <c r="A475" s="410"/>
      <c r="B475" s="426"/>
      <c r="C475" s="1121" t="s">
        <v>1346</v>
      </c>
      <c r="D475" s="958">
        <v>1</v>
      </c>
      <c r="E475" s="427"/>
      <c r="F475" s="420">
        <f>SUM(D475*E475)</f>
        <v>0</v>
      </c>
    </row>
    <row r="476" spans="1:18" s="428" customFormat="1">
      <c r="A476" s="410"/>
      <c r="B476" s="426"/>
      <c r="C476" s="1121"/>
      <c r="D476" s="958"/>
      <c r="E476" s="427"/>
      <c r="F476" s="409"/>
    </row>
    <row r="477" spans="1:18" s="394" customFormat="1" ht="41.25" customHeight="1">
      <c r="A477" s="410">
        <v>9</v>
      </c>
      <c r="B477" s="424" t="s">
        <v>2695</v>
      </c>
      <c r="C477" s="1111"/>
      <c r="D477" s="948"/>
      <c r="E477" s="420"/>
      <c r="F477" s="420">
        <f>PRODUCT(D477:E477)</f>
        <v>0</v>
      </c>
      <c r="G477" s="425"/>
      <c r="H477" s="425"/>
      <c r="I477" s="425"/>
      <c r="J477" s="425"/>
      <c r="K477" s="425"/>
      <c r="L477" s="425"/>
      <c r="M477" s="425"/>
      <c r="N477" s="425"/>
      <c r="O477" s="425"/>
      <c r="P477" s="425"/>
      <c r="Q477" s="425"/>
      <c r="R477" s="425"/>
    </row>
    <row r="478" spans="1:18" s="399" customFormat="1" ht="6.75" customHeight="1">
      <c r="A478" s="410"/>
      <c r="B478" s="424"/>
      <c r="C478" s="1111"/>
      <c r="D478" s="948"/>
      <c r="E478" s="420"/>
      <c r="F478" s="420">
        <f>PRODUCT(D478:E478)</f>
        <v>0</v>
      </c>
      <c r="G478" s="398"/>
      <c r="H478" s="398"/>
      <c r="I478" s="398"/>
      <c r="J478" s="398"/>
      <c r="K478" s="398"/>
      <c r="L478" s="398"/>
      <c r="M478" s="398"/>
      <c r="N478" s="398"/>
      <c r="O478" s="398"/>
      <c r="P478" s="398"/>
      <c r="Q478" s="398"/>
      <c r="R478" s="398"/>
    </row>
    <row r="479" spans="1:18" s="399" customFormat="1">
      <c r="A479" s="410"/>
      <c r="B479" s="424" t="s">
        <v>1878</v>
      </c>
      <c r="C479" s="1111" t="s">
        <v>223</v>
      </c>
      <c r="D479" s="948">
        <v>1</v>
      </c>
      <c r="E479" s="420"/>
      <c r="F479" s="420"/>
      <c r="G479" s="398"/>
      <c r="H479" s="398"/>
      <c r="I479" s="398"/>
      <c r="J479" s="398"/>
      <c r="K479" s="398"/>
      <c r="L479" s="398"/>
      <c r="M479" s="398"/>
      <c r="N479" s="398"/>
      <c r="O479" s="398"/>
      <c r="P479" s="398"/>
      <c r="Q479" s="398"/>
      <c r="R479" s="398"/>
    </row>
    <row r="480" spans="1:18" s="399" customFormat="1" ht="6.75" customHeight="1">
      <c r="A480" s="410"/>
      <c r="B480" s="424"/>
      <c r="C480" s="1111"/>
      <c r="D480" s="948"/>
      <c r="E480" s="420"/>
      <c r="F480" s="420"/>
      <c r="G480" s="398"/>
      <c r="H480" s="398"/>
      <c r="I480" s="398"/>
      <c r="J480" s="398"/>
      <c r="K480" s="398"/>
      <c r="L480" s="398"/>
      <c r="M480" s="398"/>
      <c r="N480" s="398"/>
      <c r="O480" s="398"/>
      <c r="P480" s="398"/>
      <c r="Q480" s="398"/>
      <c r="R480" s="398"/>
    </row>
    <row r="481" spans="1:18" s="399" customFormat="1">
      <c r="A481" s="410"/>
      <c r="B481" s="424" t="s">
        <v>1879</v>
      </c>
      <c r="C481" s="1111" t="s">
        <v>223</v>
      </c>
      <c r="D481" s="948">
        <v>1</v>
      </c>
      <c r="E481" s="420"/>
      <c r="F481" s="420"/>
      <c r="G481" s="398"/>
      <c r="H481" s="398"/>
      <c r="I481" s="398"/>
      <c r="J481" s="398"/>
      <c r="K481" s="398"/>
      <c r="L481" s="398"/>
      <c r="M481" s="398"/>
      <c r="N481" s="398"/>
      <c r="O481" s="398"/>
      <c r="P481" s="398"/>
      <c r="Q481" s="398"/>
      <c r="R481" s="398"/>
    </row>
    <row r="482" spans="1:18" s="399" customFormat="1" ht="6.75" customHeight="1">
      <c r="A482" s="410"/>
      <c r="B482" s="424"/>
      <c r="C482" s="1111"/>
      <c r="D482" s="948"/>
      <c r="E482" s="420"/>
      <c r="F482" s="420"/>
      <c r="G482" s="398"/>
      <c r="H482" s="398"/>
      <c r="I482" s="398"/>
      <c r="J482" s="398"/>
      <c r="K482" s="398"/>
      <c r="L482" s="398"/>
      <c r="M482" s="398"/>
      <c r="N482" s="398"/>
      <c r="O482" s="398"/>
      <c r="P482" s="398"/>
      <c r="Q482" s="398"/>
      <c r="R482" s="398"/>
    </row>
    <row r="483" spans="1:18" s="399" customFormat="1">
      <c r="A483" s="410"/>
      <c r="B483" s="424" t="s">
        <v>1880</v>
      </c>
      <c r="C483" s="1111" t="s">
        <v>223</v>
      </c>
      <c r="D483" s="948">
        <v>1</v>
      </c>
      <c r="E483" s="420"/>
      <c r="F483" s="420"/>
      <c r="G483" s="398"/>
      <c r="H483" s="398"/>
      <c r="I483" s="398"/>
      <c r="J483" s="398"/>
      <c r="K483" s="398"/>
      <c r="L483" s="398"/>
      <c r="M483" s="398"/>
      <c r="N483" s="398"/>
      <c r="O483" s="398"/>
      <c r="P483" s="398"/>
      <c r="Q483" s="398"/>
      <c r="R483" s="398"/>
    </row>
    <row r="484" spans="1:18" s="399" customFormat="1" ht="6.75" customHeight="1">
      <c r="A484" s="410"/>
      <c r="B484" s="424"/>
      <c r="C484" s="1111"/>
      <c r="D484" s="948"/>
      <c r="E484" s="420"/>
      <c r="F484" s="420"/>
      <c r="G484" s="398"/>
      <c r="H484" s="398"/>
      <c r="I484" s="398"/>
      <c r="J484" s="398"/>
      <c r="K484" s="398"/>
      <c r="L484" s="398"/>
      <c r="M484" s="398"/>
      <c r="N484" s="398"/>
      <c r="O484" s="398"/>
      <c r="P484" s="398"/>
      <c r="Q484" s="398"/>
      <c r="R484" s="398"/>
    </row>
    <row r="485" spans="1:18" s="399" customFormat="1">
      <c r="A485" s="410"/>
      <c r="B485" s="424" t="s">
        <v>1885</v>
      </c>
      <c r="C485" s="1111" t="s">
        <v>223</v>
      </c>
      <c r="D485" s="948">
        <v>2</v>
      </c>
      <c r="E485" s="420"/>
      <c r="F485" s="420"/>
      <c r="G485" s="398"/>
      <c r="H485" s="398"/>
      <c r="I485" s="398"/>
      <c r="J485" s="398"/>
      <c r="K485" s="398"/>
      <c r="L485" s="398"/>
      <c r="M485" s="398"/>
      <c r="N485" s="398"/>
      <c r="O485" s="398"/>
      <c r="P485" s="398"/>
      <c r="Q485" s="398"/>
      <c r="R485" s="398"/>
    </row>
    <row r="486" spans="1:18" s="399" customFormat="1" ht="6.75" customHeight="1">
      <c r="A486" s="410"/>
      <c r="B486" s="424"/>
      <c r="C486" s="1111"/>
      <c r="D486" s="948"/>
      <c r="E486" s="420"/>
      <c r="F486" s="420"/>
      <c r="G486" s="398"/>
      <c r="H486" s="398"/>
      <c r="I486" s="421"/>
      <c r="J486" s="398"/>
      <c r="K486" s="398"/>
      <c r="L486" s="398"/>
      <c r="M486" s="398"/>
      <c r="N486" s="398"/>
      <c r="O486" s="398"/>
      <c r="P486" s="398"/>
      <c r="Q486" s="398"/>
      <c r="R486" s="398"/>
    </row>
    <row r="487" spans="1:18" s="399" customFormat="1">
      <c r="A487" s="410"/>
      <c r="B487" s="424" t="s">
        <v>1890</v>
      </c>
      <c r="C487" s="1111" t="s">
        <v>223</v>
      </c>
      <c r="D487" s="948">
        <v>1</v>
      </c>
      <c r="E487" s="420"/>
      <c r="F487" s="420"/>
      <c r="G487" s="398"/>
      <c r="H487" s="398"/>
      <c r="I487" s="398"/>
      <c r="J487" s="398"/>
      <c r="K487" s="398"/>
      <c r="L487" s="398"/>
      <c r="M487" s="398"/>
      <c r="N487" s="398"/>
      <c r="O487" s="398"/>
      <c r="P487" s="398"/>
      <c r="Q487" s="398"/>
      <c r="R487" s="398"/>
    </row>
    <row r="488" spans="1:18" s="422" customFormat="1" ht="7.5" customHeight="1">
      <c r="A488" s="410"/>
      <c r="B488" s="419"/>
      <c r="C488" s="1119"/>
      <c r="D488" s="956"/>
      <c r="E488" s="420"/>
      <c r="F488" s="420"/>
      <c r="G488" s="421"/>
      <c r="H488" s="421"/>
      <c r="I488" s="428"/>
      <c r="J488" s="421"/>
      <c r="K488" s="421"/>
      <c r="L488" s="421"/>
      <c r="M488" s="421"/>
      <c r="N488" s="421"/>
      <c r="O488" s="421"/>
      <c r="P488" s="421"/>
      <c r="Q488" s="421"/>
      <c r="R488" s="421"/>
    </row>
    <row r="489" spans="1:18" s="422" customFormat="1" ht="7.5" customHeight="1">
      <c r="A489" s="410"/>
      <c r="B489" s="423"/>
      <c r="C489" s="1120"/>
      <c r="D489" s="957"/>
      <c r="E489" s="423"/>
      <c r="F489" s="423"/>
      <c r="G489" s="421"/>
      <c r="H489" s="421"/>
      <c r="I489" s="421"/>
      <c r="J489" s="421"/>
      <c r="K489" s="421"/>
      <c r="L489" s="421"/>
      <c r="M489" s="421"/>
      <c r="N489" s="421"/>
      <c r="O489" s="421"/>
      <c r="P489" s="421"/>
      <c r="Q489" s="421"/>
      <c r="R489" s="421"/>
    </row>
    <row r="490" spans="1:18" s="428" customFormat="1">
      <c r="A490" s="410"/>
      <c r="B490" s="426"/>
      <c r="C490" s="1121" t="s">
        <v>1346</v>
      </c>
      <c r="D490" s="958">
        <v>15</v>
      </c>
      <c r="E490" s="427"/>
      <c r="F490" s="420">
        <f>SUM(D490*E490)</f>
        <v>0</v>
      </c>
    </row>
    <row r="491" spans="1:18" s="428" customFormat="1">
      <c r="A491" s="410"/>
      <c r="B491" s="426"/>
      <c r="C491" s="1121"/>
      <c r="D491" s="958"/>
      <c r="E491" s="427"/>
      <c r="F491" s="409"/>
    </row>
    <row r="492" spans="1:18" s="394" customFormat="1" ht="39" customHeight="1">
      <c r="A492" s="410">
        <v>10</v>
      </c>
      <c r="B492" s="424" t="s">
        <v>2695</v>
      </c>
      <c r="C492" s="1111"/>
      <c r="D492" s="948"/>
      <c r="E492" s="420"/>
      <c r="F492" s="420">
        <f>PRODUCT(D492:E492)</f>
        <v>0</v>
      </c>
      <c r="G492" s="425"/>
      <c r="H492" s="425"/>
      <c r="I492" s="425"/>
      <c r="J492" s="425"/>
      <c r="K492" s="425"/>
      <c r="L492" s="425"/>
      <c r="M492" s="425"/>
      <c r="N492" s="425"/>
      <c r="O492" s="425"/>
      <c r="P492" s="425"/>
      <c r="Q492" s="425"/>
      <c r="R492" s="425"/>
    </row>
    <row r="493" spans="1:18" s="399" customFormat="1" ht="6.75" customHeight="1">
      <c r="A493" s="410"/>
      <c r="B493" s="424"/>
      <c r="C493" s="1111"/>
      <c r="D493" s="948"/>
      <c r="E493" s="420"/>
      <c r="F493" s="420">
        <f>PRODUCT(D493:E493)</f>
        <v>0</v>
      </c>
      <c r="G493" s="398"/>
      <c r="H493" s="398"/>
      <c r="I493" s="398"/>
      <c r="J493" s="398"/>
      <c r="K493" s="398"/>
      <c r="L493" s="398"/>
      <c r="M493" s="398"/>
      <c r="N493" s="398"/>
      <c r="O493" s="398"/>
      <c r="P493" s="398"/>
      <c r="Q493" s="398"/>
      <c r="R493" s="398"/>
    </row>
    <row r="494" spans="1:18" s="399" customFormat="1">
      <c r="A494" s="410"/>
      <c r="B494" s="424" t="s">
        <v>1878</v>
      </c>
      <c r="C494" s="1111" t="s">
        <v>223</v>
      </c>
      <c r="D494" s="948">
        <v>1</v>
      </c>
      <c r="E494" s="420"/>
      <c r="F494" s="420"/>
      <c r="G494" s="398"/>
      <c r="H494" s="398"/>
      <c r="I494" s="398"/>
      <c r="J494" s="398"/>
      <c r="K494" s="398"/>
      <c r="L494" s="398"/>
      <c r="M494" s="398"/>
      <c r="N494" s="398"/>
      <c r="O494" s="398"/>
      <c r="P494" s="398"/>
      <c r="Q494" s="398"/>
      <c r="R494" s="398"/>
    </row>
    <row r="495" spans="1:18" s="399" customFormat="1" ht="6.75" customHeight="1">
      <c r="A495" s="410"/>
      <c r="B495" s="424"/>
      <c r="C495" s="1111"/>
      <c r="D495" s="948"/>
      <c r="E495" s="420"/>
      <c r="F495" s="420"/>
      <c r="G495" s="398"/>
      <c r="H495" s="398"/>
      <c r="I495" s="398"/>
      <c r="J495" s="398"/>
      <c r="K495" s="398"/>
      <c r="L495" s="398"/>
      <c r="M495" s="398"/>
      <c r="N495" s="398"/>
      <c r="O495" s="398"/>
      <c r="P495" s="398"/>
      <c r="Q495" s="398"/>
      <c r="R495" s="398"/>
    </row>
    <row r="496" spans="1:18" s="399" customFormat="1">
      <c r="A496" s="410"/>
      <c r="B496" s="424" t="s">
        <v>1879</v>
      </c>
      <c r="C496" s="1111" t="s">
        <v>223</v>
      </c>
      <c r="D496" s="948">
        <v>1</v>
      </c>
      <c r="E496" s="420"/>
      <c r="F496" s="420"/>
      <c r="G496" s="398"/>
      <c r="H496" s="398"/>
      <c r="I496" s="398"/>
      <c r="J496" s="398"/>
      <c r="K496" s="398"/>
      <c r="L496" s="398"/>
      <c r="M496" s="398"/>
      <c r="N496" s="398"/>
      <c r="O496" s="398"/>
      <c r="P496" s="398"/>
      <c r="Q496" s="398"/>
      <c r="R496" s="398"/>
    </row>
    <row r="497" spans="1:18" s="399" customFormat="1" ht="6.75" customHeight="1">
      <c r="A497" s="410"/>
      <c r="B497" s="424"/>
      <c r="C497" s="1111"/>
      <c r="D497" s="948"/>
      <c r="E497" s="420"/>
      <c r="F497" s="420"/>
      <c r="G497" s="398"/>
      <c r="H497" s="398"/>
      <c r="I497" s="398"/>
      <c r="J497" s="398"/>
      <c r="K497" s="398"/>
      <c r="L497" s="398"/>
      <c r="M497" s="398"/>
      <c r="N497" s="398"/>
      <c r="O497" s="398"/>
      <c r="P497" s="398"/>
      <c r="Q497" s="398"/>
      <c r="R497" s="398"/>
    </row>
    <row r="498" spans="1:18" s="399" customFormat="1">
      <c r="A498" s="410"/>
      <c r="B498" s="424" t="s">
        <v>1880</v>
      </c>
      <c r="C498" s="1111" t="s">
        <v>223</v>
      </c>
      <c r="D498" s="948">
        <v>1</v>
      </c>
      <c r="E498" s="420"/>
      <c r="F498" s="420"/>
      <c r="G498" s="398"/>
      <c r="H498" s="398"/>
      <c r="I498" s="398"/>
      <c r="J498" s="398"/>
      <c r="K498" s="398"/>
      <c r="L498" s="398"/>
      <c r="M498" s="398"/>
      <c r="N498" s="398"/>
      <c r="O498" s="398"/>
      <c r="P498" s="398"/>
      <c r="Q498" s="398"/>
      <c r="R498" s="398"/>
    </row>
    <row r="499" spans="1:18" s="399" customFormat="1" ht="6.75" customHeight="1">
      <c r="A499" s="410"/>
      <c r="B499" s="424"/>
      <c r="C499" s="1111"/>
      <c r="D499" s="948"/>
      <c r="E499" s="420"/>
      <c r="F499" s="420"/>
      <c r="G499" s="398"/>
      <c r="H499" s="398"/>
      <c r="I499" s="398"/>
      <c r="J499" s="398"/>
      <c r="K499" s="398"/>
      <c r="L499" s="398"/>
      <c r="M499" s="398"/>
      <c r="N499" s="398"/>
      <c r="O499" s="398"/>
      <c r="P499" s="398"/>
      <c r="Q499" s="398"/>
      <c r="R499" s="398"/>
    </row>
    <row r="500" spans="1:18" s="399" customFormat="1">
      <c r="A500" s="410"/>
      <c r="B500" s="424" t="s">
        <v>1891</v>
      </c>
      <c r="C500" s="1111" t="s">
        <v>223</v>
      </c>
      <c r="D500" s="948">
        <v>2</v>
      </c>
      <c r="E500" s="420"/>
      <c r="F500" s="420"/>
      <c r="G500" s="398"/>
      <c r="H500" s="398"/>
      <c r="I500" s="398"/>
      <c r="J500" s="398"/>
      <c r="K500" s="398"/>
      <c r="L500" s="398"/>
      <c r="M500" s="398"/>
      <c r="N500" s="398"/>
      <c r="O500" s="398"/>
      <c r="P500" s="398"/>
      <c r="Q500" s="398"/>
      <c r="R500" s="398"/>
    </row>
    <row r="501" spans="1:18" s="422" customFormat="1" ht="7.5" customHeight="1">
      <c r="A501" s="410"/>
      <c r="B501" s="419"/>
      <c r="C501" s="1119"/>
      <c r="D501" s="956"/>
      <c r="E501" s="420"/>
      <c r="F501" s="420"/>
      <c r="G501" s="421"/>
      <c r="H501" s="421"/>
      <c r="I501" s="421"/>
      <c r="J501" s="421"/>
      <c r="K501" s="421"/>
      <c r="L501" s="421"/>
      <c r="M501" s="421"/>
      <c r="N501" s="421"/>
      <c r="O501" s="421"/>
      <c r="P501" s="421"/>
      <c r="Q501" s="421"/>
      <c r="R501" s="421"/>
    </row>
    <row r="502" spans="1:18" s="422" customFormat="1" ht="7.5" customHeight="1">
      <c r="A502" s="410"/>
      <c r="B502" s="423"/>
      <c r="C502" s="1120"/>
      <c r="D502" s="957"/>
      <c r="E502" s="423"/>
      <c r="F502" s="423"/>
      <c r="G502" s="421"/>
      <c r="H502" s="421"/>
      <c r="I502" s="421"/>
      <c r="J502" s="421"/>
      <c r="K502" s="421"/>
      <c r="L502" s="421"/>
      <c r="M502" s="421"/>
      <c r="N502" s="421"/>
      <c r="O502" s="421"/>
      <c r="P502" s="421"/>
      <c r="Q502" s="421"/>
      <c r="R502" s="421"/>
    </row>
    <row r="503" spans="1:18" s="428" customFormat="1">
      <c r="A503" s="410"/>
      <c r="B503" s="426"/>
      <c r="C503" s="1121" t="s">
        <v>1346</v>
      </c>
      <c r="D503" s="958">
        <v>2</v>
      </c>
      <c r="E503" s="427"/>
      <c r="F503" s="420"/>
    </row>
    <row r="504" spans="1:18" s="428" customFormat="1">
      <c r="A504" s="410"/>
      <c r="B504" s="426"/>
      <c r="C504" s="1121"/>
      <c r="D504" s="958"/>
      <c r="E504" s="427"/>
      <c r="F504" s="409"/>
    </row>
    <row r="505" spans="1:18" s="428" customFormat="1">
      <c r="A505" s="410"/>
      <c r="B505" s="426"/>
      <c r="C505" s="1121"/>
      <c r="D505" s="958"/>
      <c r="E505" s="427"/>
      <c r="F505" s="409"/>
    </row>
    <row r="506" spans="1:18" s="394" customFormat="1" ht="39.75" customHeight="1">
      <c r="A506" s="410">
        <v>11</v>
      </c>
      <c r="B506" s="424" t="s">
        <v>2791</v>
      </c>
      <c r="C506" s="1111"/>
      <c r="D506" s="948"/>
      <c r="E506" s="420"/>
      <c r="F506" s="420">
        <f>PRODUCT(D506:E506)</f>
        <v>0</v>
      </c>
      <c r="G506" s="425"/>
      <c r="H506" s="425"/>
      <c r="I506" s="425"/>
      <c r="J506" s="425"/>
      <c r="K506" s="425"/>
      <c r="L506" s="425"/>
      <c r="M506" s="425"/>
      <c r="N506" s="425"/>
      <c r="O506" s="425"/>
      <c r="P506" s="425"/>
      <c r="Q506" s="425"/>
      <c r="R506" s="425"/>
    </row>
    <row r="507" spans="1:18" s="399" customFormat="1" ht="6.75" customHeight="1">
      <c r="A507" s="410"/>
      <c r="B507" s="424"/>
      <c r="C507" s="1111"/>
      <c r="D507" s="948"/>
      <c r="E507" s="420"/>
      <c r="F507" s="420">
        <f>PRODUCT(D507:E507)</f>
        <v>0</v>
      </c>
      <c r="G507" s="398"/>
      <c r="H507" s="398"/>
      <c r="I507" s="398"/>
      <c r="J507" s="398"/>
      <c r="K507" s="398"/>
      <c r="L507" s="398"/>
      <c r="M507" s="398"/>
      <c r="N507" s="398"/>
      <c r="O507" s="398"/>
      <c r="P507" s="398"/>
      <c r="Q507" s="398"/>
      <c r="R507" s="398"/>
    </row>
    <row r="508" spans="1:18" s="399" customFormat="1">
      <c r="A508" s="410"/>
      <c r="B508" s="424" t="s">
        <v>1878</v>
      </c>
      <c r="C508" s="1111" t="s">
        <v>223</v>
      </c>
      <c r="D508" s="948">
        <v>1</v>
      </c>
      <c r="E508" s="420"/>
      <c r="F508" s="420"/>
      <c r="G508" s="398"/>
      <c r="H508" s="398"/>
      <c r="I508" s="398"/>
      <c r="J508" s="398"/>
      <c r="K508" s="398"/>
      <c r="L508" s="398"/>
      <c r="M508" s="398"/>
      <c r="N508" s="398"/>
      <c r="O508" s="398"/>
      <c r="P508" s="398"/>
      <c r="Q508" s="398"/>
      <c r="R508" s="398"/>
    </row>
    <row r="509" spans="1:18" s="399" customFormat="1" ht="6.75" customHeight="1">
      <c r="A509" s="410"/>
      <c r="B509" s="424"/>
      <c r="C509" s="1111"/>
      <c r="D509" s="948"/>
      <c r="E509" s="420"/>
      <c r="F509" s="420"/>
      <c r="G509" s="398"/>
      <c r="H509" s="398"/>
      <c r="I509" s="398"/>
      <c r="J509" s="398"/>
      <c r="K509" s="398"/>
      <c r="L509" s="398"/>
      <c r="M509" s="398"/>
      <c r="N509" s="398"/>
      <c r="O509" s="398"/>
      <c r="P509" s="398"/>
      <c r="Q509" s="398"/>
      <c r="R509" s="398"/>
    </row>
    <row r="510" spans="1:18" s="399" customFormat="1">
      <c r="A510" s="410"/>
      <c r="B510" s="424" t="s">
        <v>1879</v>
      </c>
      <c r="C510" s="1111" t="s">
        <v>223</v>
      </c>
      <c r="D510" s="948">
        <v>1</v>
      </c>
      <c r="E510" s="420"/>
      <c r="F510" s="420"/>
      <c r="G510" s="398"/>
      <c r="H510" s="398"/>
      <c r="I510" s="398"/>
      <c r="J510" s="398"/>
      <c r="K510" s="398"/>
      <c r="L510" s="398"/>
      <c r="M510" s="398"/>
      <c r="N510" s="398"/>
      <c r="O510" s="398"/>
      <c r="P510" s="398"/>
      <c r="Q510" s="398"/>
      <c r="R510" s="398"/>
    </row>
    <row r="511" spans="1:18" s="399" customFormat="1" ht="6.75" customHeight="1">
      <c r="A511" s="410"/>
      <c r="B511" s="424"/>
      <c r="C511" s="1111"/>
      <c r="D511" s="948"/>
      <c r="E511" s="420"/>
      <c r="F511" s="420"/>
      <c r="G511" s="398"/>
      <c r="H511" s="398"/>
      <c r="I511" s="398"/>
      <c r="J511" s="398"/>
      <c r="K511" s="398"/>
      <c r="L511" s="398"/>
      <c r="M511" s="398"/>
      <c r="N511" s="398"/>
      <c r="O511" s="398"/>
      <c r="P511" s="398"/>
      <c r="Q511" s="398"/>
      <c r="R511" s="398"/>
    </row>
    <row r="512" spans="1:18" s="399" customFormat="1">
      <c r="A512" s="410"/>
      <c r="B512" s="424" t="s">
        <v>1880</v>
      </c>
      <c r="C512" s="1111" t="s">
        <v>223</v>
      </c>
      <c r="D512" s="948">
        <v>1</v>
      </c>
      <c r="E512" s="420"/>
      <c r="F512" s="420"/>
      <c r="G512" s="398"/>
      <c r="H512" s="398"/>
      <c r="I512" s="398"/>
      <c r="J512" s="398"/>
      <c r="K512" s="398"/>
      <c r="L512" s="398"/>
      <c r="M512" s="398"/>
      <c r="N512" s="398"/>
      <c r="O512" s="398"/>
      <c r="P512" s="398"/>
      <c r="Q512" s="398"/>
      <c r="R512" s="398"/>
    </row>
    <row r="513" spans="1:18" s="399" customFormat="1" ht="6.75" customHeight="1">
      <c r="A513" s="410"/>
      <c r="B513" s="424"/>
      <c r="C513" s="1111"/>
      <c r="D513" s="948"/>
      <c r="E513" s="420"/>
      <c r="F513" s="420"/>
      <c r="G513" s="398"/>
      <c r="H513" s="398"/>
      <c r="I513" s="398"/>
      <c r="J513" s="398"/>
      <c r="K513" s="398"/>
      <c r="L513" s="398"/>
      <c r="M513" s="398"/>
      <c r="N513" s="398"/>
      <c r="O513" s="398"/>
      <c r="P513" s="398"/>
      <c r="Q513" s="398"/>
      <c r="R513" s="398"/>
    </row>
    <row r="514" spans="1:18" s="399" customFormat="1">
      <c r="A514" s="410"/>
      <c r="B514" s="424" t="s">
        <v>1888</v>
      </c>
      <c r="C514" s="1111" t="s">
        <v>223</v>
      </c>
      <c r="D514" s="948">
        <v>2</v>
      </c>
      <c r="E514" s="420"/>
      <c r="F514" s="420"/>
      <c r="G514" s="398"/>
      <c r="H514" s="398"/>
      <c r="I514" s="398"/>
      <c r="J514" s="398"/>
      <c r="K514" s="398"/>
      <c r="L514" s="398"/>
      <c r="M514" s="398"/>
      <c r="N514" s="398"/>
      <c r="O514" s="398"/>
      <c r="P514" s="398"/>
      <c r="Q514" s="398"/>
      <c r="R514" s="398"/>
    </row>
    <row r="515" spans="1:18" s="399" customFormat="1" ht="6.75" customHeight="1">
      <c r="A515" s="410"/>
      <c r="B515" s="424"/>
      <c r="C515" s="1111"/>
      <c r="D515" s="948"/>
      <c r="E515" s="420"/>
      <c r="F515" s="420"/>
      <c r="G515" s="398"/>
      <c r="H515" s="398"/>
      <c r="I515" s="398"/>
      <c r="J515" s="398"/>
      <c r="K515" s="398"/>
      <c r="L515" s="398"/>
      <c r="M515" s="398"/>
      <c r="N515" s="398"/>
      <c r="O515" s="398"/>
      <c r="P515" s="398"/>
      <c r="Q515" s="398"/>
      <c r="R515" s="398"/>
    </row>
    <row r="516" spans="1:18" s="399" customFormat="1">
      <c r="A516" s="410"/>
      <c r="B516" s="424" t="s">
        <v>1889</v>
      </c>
      <c r="C516" s="1111" t="s">
        <v>223</v>
      </c>
      <c r="D516" s="948">
        <v>2</v>
      </c>
      <c r="E516" s="420"/>
      <c r="F516" s="420"/>
      <c r="G516" s="398"/>
      <c r="H516" s="398"/>
      <c r="I516" s="398"/>
      <c r="J516" s="398"/>
      <c r="K516" s="398"/>
      <c r="L516" s="398"/>
      <c r="M516" s="398"/>
      <c r="N516" s="398"/>
      <c r="O516" s="398"/>
      <c r="P516" s="398"/>
      <c r="Q516" s="398"/>
      <c r="R516" s="398"/>
    </row>
    <row r="517" spans="1:18" s="399" customFormat="1" ht="6.75" customHeight="1">
      <c r="A517" s="410"/>
      <c r="B517" s="424"/>
      <c r="C517" s="1111"/>
      <c r="D517" s="948"/>
      <c r="E517" s="420"/>
      <c r="F517" s="420"/>
      <c r="G517" s="398"/>
      <c r="H517" s="398"/>
      <c r="I517" s="398"/>
      <c r="J517" s="398"/>
      <c r="K517" s="398"/>
      <c r="L517" s="398"/>
      <c r="M517" s="398"/>
      <c r="N517" s="398"/>
      <c r="O517" s="398"/>
      <c r="P517" s="398"/>
      <c r="Q517" s="398"/>
      <c r="R517" s="398"/>
    </row>
    <row r="518" spans="1:18" s="399" customFormat="1">
      <c r="A518" s="410"/>
      <c r="B518" s="424" t="s">
        <v>1886</v>
      </c>
      <c r="C518" s="1111" t="s">
        <v>223</v>
      </c>
      <c r="D518" s="948">
        <v>1</v>
      </c>
      <c r="E518" s="420"/>
      <c r="F518" s="420"/>
      <c r="G518" s="398"/>
      <c r="H518" s="398"/>
      <c r="I518" s="398"/>
      <c r="J518" s="398"/>
      <c r="K518" s="398"/>
      <c r="L518" s="398"/>
      <c r="M518" s="398"/>
      <c r="N518" s="398"/>
      <c r="O518" s="398"/>
      <c r="P518" s="398"/>
      <c r="Q518" s="398"/>
      <c r="R518" s="398"/>
    </row>
    <row r="519" spans="1:18" s="422" customFormat="1" ht="7.5" customHeight="1">
      <c r="A519" s="410"/>
      <c r="B519" s="419"/>
      <c r="C519" s="1119"/>
      <c r="D519" s="956"/>
      <c r="E519" s="420"/>
      <c r="F519" s="420"/>
      <c r="G519" s="421"/>
      <c r="H519" s="421"/>
      <c r="I519" s="421"/>
      <c r="J519" s="421"/>
      <c r="K519" s="421"/>
      <c r="L519" s="421"/>
      <c r="M519" s="421"/>
      <c r="N519" s="421"/>
      <c r="O519" s="421"/>
      <c r="P519" s="421"/>
      <c r="Q519" s="421"/>
      <c r="R519" s="421"/>
    </row>
    <row r="520" spans="1:18" s="422" customFormat="1" ht="7.5" customHeight="1">
      <c r="A520" s="410"/>
      <c r="B520" s="423"/>
      <c r="C520" s="1120"/>
      <c r="D520" s="957"/>
      <c r="E520" s="423"/>
      <c r="F520" s="423"/>
      <c r="G520" s="421"/>
      <c r="H520" s="421"/>
      <c r="I520" s="421"/>
      <c r="J520" s="421"/>
      <c r="K520" s="421"/>
      <c r="L520" s="421"/>
      <c r="M520" s="421"/>
      <c r="N520" s="421"/>
      <c r="O520" s="421"/>
      <c r="P520" s="421"/>
      <c r="Q520" s="421"/>
      <c r="R520" s="421"/>
    </row>
    <row r="521" spans="1:18" s="399" customFormat="1">
      <c r="A521" s="410"/>
      <c r="B521" s="393"/>
      <c r="C521" s="1121" t="s">
        <v>1346</v>
      </c>
      <c r="D521" s="958">
        <v>36</v>
      </c>
      <c r="E521" s="409"/>
      <c r="F521" s="420">
        <f>SUM(D521*E521)</f>
        <v>0</v>
      </c>
      <c r="G521" s="398"/>
      <c r="H521" s="398"/>
      <c r="I521" s="398"/>
      <c r="J521" s="398"/>
      <c r="K521" s="398"/>
      <c r="L521" s="398"/>
      <c r="M521" s="398"/>
      <c r="N521" s="398"/>
      <c r="O521" s="398"/>
      <c r="P521" s="398"/>
      <c r="Q521" s="398"/>
      <c r="R521" s="398"/>
    </row>
    <row r="522" spans="1:18" s="1080" customFormat="1" ht="39.75" customHeight="1">
      <c r="A522" s="1087" t="s">
        <v>2694</v>
      </c>
      <c r="B522" s="1084" t="s">
        <v>2695</v>
      </c>
      <c r="C522" s="1122"/>
      <c r="D522" s="1073"/>
      <c r="E522" s="1486"/>
      <c r="F522" s="1486">
        <f>PRODUCT(D522:E522)</f>
        <v>0</v>
      </c>
    </row>
    <row r="523" spans="1:18" s="1077" customFormat="1" ht="6.75" customHeight="1">
      <c r="A523" s="1086"/>
      <c r="B523" s="1084"/>
      <c r="C523" s="1122"/>
      <c r="D523" s="1073"/>
      <c r="E523" s="1486"/>
      <c r="F523" s="1486">
        <f>PRODUCT(D523:E523)</f>
        <v>0</v>
      </c>
    </row>
    <row r="524" spans="1:18" s="1077" customFormat="1">
      <c r="A524" s="1086"/>
      <c r="B524" s="1084" t="s">
        <v>1878</v>
      </c>
      <c r="C524" s="1122" t="s">
        <v>223</v>
      </c>
      <c r="D524" s="1073">
        <v>1</v>
      </c>
      <c r="E524" s="1486"/>
      <c r="F524" s="1486"/>
    </row>
    <row r="525" spans="1:18" s="1077" customFormat="1" ht="6.75" customHeight="1">
      <c r="A525" s="1086"/>
      <c r="B525" s="1084"/>
      <c r="C525" s="1122"/>
      <c r="D525" s="1073"/>
      <c r="E525" s="1486"/>
      <c r="F525" s="1486"/>
    </row>
    <row r="526" spans="1:18" s="1077" customFormat="1">
      <c r="A526" s="1086"/>
      <c r="B526" s="1084" t="s">
        <v>1879</v>
      </c>
      <c r="C526" s="1122" t="s">
        <v>223</v>
      </c>
      <c r="D526" s="1073">
        <v>1</v>
      </c>
      <c r="E526" s="1486"/>
      <c r="F526" s="1486"/>
    </row>
    <row r="527" spans="1:18" s="1077" customFormat="1" ht="6.75" customHeight="1">
      <c r="A527" s="1086"/>
      <c r="B527" s="1084"/>
      <c r="C527" s="1122"/>
      <c r="D527" s="1073"/>
      <c r="E527" s="1486"/>
      <c r="F527" s="1486"/>
    </row>
    <row r="528" spans="1:18" s="1077" customFormat="1">
      <c r="A528" s="1086"/>
      <c r="B528" s="1084" t="s">
        <v>1880</v>
      </c>
      <c r="C528" s="1122" t="s">
        <v>223</v>
      </c>
      <c r="D528" s="1073">
        <v>1</v>
      </c>
      <c r="E528" s="1486"/>
      <c r="F528" s="1486"/>
    </row>
    <row r="529" spans="1:18" s="1077" customFormat="1" ht="6.75" customHeight="1">
      <c r="A529" s="1086"/>
      <c r="B529" s="1084"/>
      <c r="C529" s="1122"/>
      <c r="D529" s="1073"/>
      <c r="E529" s="1486"/>
      <c r="F529" s="1486"/>
    </row>
    <row r="530" spans="1:18" s="1077" customFormat="1">
      <c r="A530" s="1086"/>
      <c r="B530" s="1084" t="s">
        <v>2696</v>
      </c>
      <c r="C530" s="1122" t="s">
        <v>223</v>
      </c>
      <c r="D530" s="1073">
        <v>2</v>
      </c>
      <c r="E530" s="1486"/>
      <c r="F530" s="1486"/>
    </row>
    <row r="531" spans="1:18" s="1082" customFormat="1" ht="7.5" customHeight="1">
      <c r="A531" s="1086"/>
      <c r="B531" s="1081"/>
      <c r="C531" s="1123"/>
      <c r="D531" s="1072"/>
      <c r="E531" s="1486"/>
      <c r="F531" s="1486"/>
    </row>
    <row r="532" spans="1:18" s="1082" customFormat="1" ht="7.5" customHeight="1">
      <c r="A532" s="1086"/>
      <c r="B532" s="1083"/>
      <c r="C532" s="1124"/>
      <c r="D532" s="1071"/>
      <c r="E532" s="1083"/>
      <c r="F532" s="1083"/>
    </row>
    <row r="533" spans="1:18" s="1077" customFormat="1">
      <c r="A533" s="1086"/>
      <c r="B533" s="1079"/>
      <c r="C533" s="1125" t="s">
        <v>1346</v>
      </c>
      <c r="D533" s="1070">
        <v>3</v>
      </c>
      <c r="E533" s="1078"/>
      <c r="F533" s="1078">
        <f>SUM(D533*E533)</f>
        <v>0</v>
      </c>
    </row>
    <row r="534" spans="1:18" s="1077" customFormat="1">
      <c r="A534" s="1086"/>
      <c r="B534" s="1079"/>
      <c r="C534" s="1126"/>
      <c r="D534" s="1069"/>
      <c r="E534" s="1078"/>
      <c r="F534" s="1078"/>
    </row>
    <row r="535" spans="1:18" s="399" customFormat="1">
      <c r="A535" s="410"/>
      <c r="B535" s="393"/>
      <c r="C535" s="1116"/>
      <c r="D535" s="953"/>
      <c r="E535" s="409"/>
      <c r="F535" s="409"/>
      <c r="G535" s="398"/>
      <c r="H535" s="398"/>
      <c r="I535" s="398"/>
      <c r="J535" s="398"/>
      <c r="K535" s="398"/>
      <c r="L535" s="398"/>
      <c r="M535" s="398"/>
      <c r="N535" s="398"/>
      <c r="O535" s="398"/>
      <c r="P535" s="398"/>
      <c r="Q535" s="398"/>
      <c r="R535" s="398"/>
    </row>
    <row r="536" spans="1:18" s="399" customFormat="1" ht="54" customHeight="1">
      <c r="A536" s="410">
        <v>12</v>
      </c>
      <c r="B536" s="393" t="s">
        <v>1892</v>
      </c>
      <c r="C536" s="1116" t="s">
        <v>223</v>
      </c>
      <c r="D536" s="953">
        <v>4</v>
      </c>
      <c r="E536" s="409"/>
      <c r="F536" s="409">
        <f>SUM(D536*E536)</f>
        <v>0</v>
      </c>
      <c r="G536" s="398"/>
      <c r="H536" s="1487"/>
      <c r="I536" s="398"/>
      <c r="J536" s="398"/>
      <c r="K536" s="398"/>
      <c r="L536" s="398"/>
      <c r="M536" s="398"/>
      <c r="N536" s="398"/>
      <c r="O536" s="398"/>
      <c r="P536" s="398"/>
      <c r="Q536" s="398"/>
      <c r="R536" s="398"/>
    </row>
    <row r="537" spans="1:18" s="399" customFormat="1" ht="12.75" customHeight="1">
      <c r="A537" s="410"/>
      <c r="B537" s="393"/>
      <c r="C537" s="1116"/>
      <c r="D537" s="953"/>
      <c r="E537" s="409"/>
      <c r="F537" s="409">
        <f t="shared" ref="F537:F563" si="0">SUM(D537*E537)</f>
        <v>0</v>
      </c>
      <c r="G537" s="398"/>
      <c r="H537" s="398"/>
      <c r="I537" s="398"/>
      <c r="J537" s="398"/>
      <c r="K537" s="398"/>
      <c r="L537" s="398"/>
      <c r="M537" s="398"/>
      <c r="N537" s="398"/>
      <c r="O537" s="398"/>
      <c r="P537" s="398"/>
      <c r="Q537" s="398"/>
      <c r="R537" s="398"/>
    </row>
    <row r="538" spans="1:18" s="399" customFormat="1" ht="51.75" customHeight="1">
      <c r="A538" s="410">
        <v>13</v>
      </c>
      <c r="B538" s="393" t="s">
        <v>1893</v>
      </c>
      <c r="C538" s="1116" t="s">
        <v>223</v>
      </c>
      <c r="D538" s="953">
        <v>1</v>
      </c>
      <c r="E538" s="409"/>
      <c r="F538" s="409">
        <f t="shared" si="0"/>
        <v>0</v>
      </c>
      <c r="G538" s="398"/>
      <c r="H538" s="398"/>
      <c r="I538" s="398"/>
      <c r="J538" s="398"/>
      <c r="K538" s="398"/>
      <c r="L538" s="398"/>
      <c r="M538" s="398"/>
      <c r="N538" s="398"/>
      <c r="O538" s="398"/>
      <c r="P538" s="398"/>
      <c r="Q538" s="398"/>
      <c r="R538" s="398"/>
    </row>
    <row r="539" spans="1:18" s="399" customFormat="1" ht="12.75" customHeight="1">
      <c r="A539" s="410"/>
      <c r="B539" s="393"/>
      <c r="C539" s="1116"/>
      <c r="D539" s="953"/>
      <c r="E539" s="409"/>
      <c r="F539" s="409">
        <f>SUM(D539*E539)</f>
        <v>0</v>
      </c>
      <c r="G539" s="398"/>
      <c r="H539" s="398"/>
      <c r="I539" s="398"/>
      <c r="J539" s="398"/>
      <c r="K539" s="398"/>
      <c r="L539" s="398"/>
      <c r="M539" s="398"/>
      <c r="N539" s="398"/>
      <c r="O539" s="398"/>
      <c r="P539" s="398"/>
      <c r="Q539" s="398"/>
      <c r="R539" s="398"/>
    </row>
    <row r="540" spans="1:18" s="399" customFormat="1" ht="39" customHeight="1">
      <c r="A540" s="410">
        <v>14</v>
      </c>
      <c r="B540" s="393" t="s">
        <v>1894</v>
      </c>
      <c r="C540" s="1116" t="s">
        <v>223</v>
      </c>
      <c r="D540" s="953">
        <v>1</v>
      </c>
      <c r="E540" s="409"/>
      <c r="F540" s="409">
        <f>SUM(D540*E540)</f>
        <v>0</v>
      </c>
      <c r="G540" s="398"/>
      <c r="H540" s="398"/>
      <c r="I540" s="398"/>
      <c r="J540" s="398"/>
      <c r="K540" s="398"/>
      <c r="L540" s="398"/>
      <c r="M540" s="398"/>
      <c r="N540" s="398"/>
      <c r="O540" s="398"/>
      <c r="P540" s="398"/>
      <c r="Q540" s="398"/>
      <c r="R540" s="398"/>
    </row>
    <row r="541" spans="1:18" s="399" customFormat="1" ht="12.75" customHeight="1">
      <c r="A541" s="410"/>
      <c r="B541" s="393"/>
      <c r="C541" s="1116"/>
      <c r="D541" s="953"/>
      <c r="E541" s="409"/>
      <c r="F541" s="409">
        <f>SUM(D541*E541)</f>
        <v>0</v>
      </c>
      <c r="G541" s="398"/>
      <c r="H541" s="398"/>
      <c r="I541" s="398"/>
      <c r="J541" s="398"/>
      <c r="K541" s="398"/>
      <c r="L541" s="398"/>
      <c r="M541" s="398"/>
      <c r="N541" s="398"/>
      <c r="O541" s="398"/>
      <c r="P541" s="398"/>
      <c r="Q541" s="398"/>
      <c r="R541" s="398"/>
    </row>
    <row r="542" spans="1:18" s="399" customFormat="1" ht="39" customHeight="1">
      <c r="A542" s="410">
        <v>15</v>
      </c>
      <c r="B542" s="393" t="s">
        <v>1895</v>
      </c>
      <c r="C542" s="1116" t="s">
        <v>223</v>
      </c>
      <c r="D542" s="953">
        <v>1</v>
      </c>
      <c r="E542" s="409"/>
      <c r="F542" s="409">
        <f>SUM(D542*E542)</f>
        <v>0</v>
      </c>
      <c r="G542" s="398"/>
      <c r="H542" s="398"/>
      <c r="I542" s="398"/>
      <c r="J542" s="398"/>
      <c r="K542" s="398"/>
      <c r="L542" s="398"/>
      <c r="M542" s="398"/>
      <c r="N542" s="398"/>
      <c r="O542" s="398"/>
      <c r="P542" s="398"/>
      <c r="Q542" s="398"/>
      <c r="R542" s="398"/>
    </row>
    <row r="543" spans="1:18" s="399" customFormat="1" ht="12.75" customHeight="1">
      <c r="A543" s="410"/>
      <c r="B543" s="393"/>
      <c r="C543" s="1116"/>
      <c r="D543" s="953"/>
      <c r="E543" s="409"/>
      <c r="F543" s="409">
        <f>SUM(D543*E543)</f>
        <v>0</v>
      </c>
      <c r="G543" s="398"/>
      <c r="H543" s="398"/>
      <c r="I543" s="398"/>
      <c r="J543" s="398"/>
      <c r="K543" s="398"/>
      <c r="L543" s="398"/>
      <c r="M543" s="398"/>
      <c r="N543" s="398"/>
      <c r="O543" s="398"/>
      <c r="P543" s="398"/>
      <c r="Q543" s="398"/>
      <c r="R543" s="398"/>
    </row>
    <row r="544" spans="1:18" s="399" customFormat="1" ht="51">
      <c r="A544" s="410">
        <v>16</v>
      </c>
      <c r="B544" s="393" t="s">
        <v>1896</v>
      </c>
      <c r="C544" s="1116" t="s">
        <v>223</v>
      </c>
      <c r="D544" s="953">
        <v>3</v>
      </c>
      <c r="E544" s="409"/>
      <c r="F544" s="409">
        <f t="shared" si="0"/>
        <v>0</v>
      </c>
      <c r="G544" s="398"/>
      <c r="H544" s="398"/>
      <c r="I544" s="398"/>
      <c r="J544" s="398"/>
      <c r="K544" s="398"/>
      <c r="L544" s="398"/>
      <c r="M544" s="398"/>
      <c r="N544" s="398"/>
      <c r="O544" s="398"/>
      <c r="P544" s="398"/>
      <c r="Q544" s="398"/>
      <c r="R544" s="398"/>
    </row>
    <row r="545" spans="1:18" s="399" customFormat="1" ht="12.75" customHeight="1">
      <c r="A545" s="410"/>
      <c r="B545" s="393"/>
      <c r="C545" s="1116"/>
      <c r="D545" s="953"/>
      <c r="E545" s="409"/>
      <c r="F545" s="409">
        <f t="shared" si="0"/>
        <v>0</v>
      </c>
      <c r="G545" s="398"/>
      <c r="H545" s="398"/>
      <c r="I545" s="398"/>
      <c r="J545" s="398"/>
      <c r="K545" s="398"/>
      <c r="L545" s="398"/>
      <c r="M545" s="398"/>
      <c r="N545" s="398"/>
      <c r="O545" s="398"/>
      <c r="P545" s="398"/>
      <c r="Q545" s="398"/>
      <c r="R545" s="398"/>
    </row>
    <row r="546" spans="1:18" s="399" customFormat="1" ht="38.25">
      <c r="A546" s="410">
        <v>17</v>
      </c>
      <c r="B546" s="393" t="s">
        <v>1897</v>
      </c>
      <c r="C546" s="1116" t="s">
        <v>223</v>
      </c>
      <c r="D546" s="953">
        <v>8</v>
      </c>
      <c r="E546" s="409"/>
      <c r="F546" s="409">
        <f t="shared" si="0"/>
        <v>0</v>
      </c>
      <c r="G546" s="398"/>
      <c r="H546" s="398"/>
      <c r="I546" s="398"/>
      <c r="J546" s="398"/>
      <c r="K546" s="398"/>
      <c r="L546" s="398"/>
      <c r="M546" s="398"/>
      <c r="N546" s="398"/>
      <c r="O546" s="398"/>
      <c r="P546" s="398"/>
      <c r="Q546" s="398"/>
      <c r="R546" s="398"/>
    </row>
    <row r="547" spans="1:18" s="399" customFormat="1" ht="12.75" customHeight="1">
      <c r="A547" s="410"/>
      <c r="B547" s="393"/>
      <c r="C547" s="1116"/>
      <c r="D547" s="953"/>
      <c r="E547" s="409"/>
      <c r="F547" s="409">
        <f t="shared" si="0"/>
        <v>0</v>
      </c>
      <c r="G547" s="398"/>
      <c r="H547" s="398"/>
      <c r="I547" s="398"/>
      <c r="J547" s="398"/>
      <c r="K547" s="398"/>
      <c r="L547" s="398"/>
      <c r="M547" s="398"/>
      <c r="N547" s="398"/>
      <c r="O547" s="398"/>
      <c r="P547" s="398"/>
      <c r="Q547" s="398"/>
      <c r="R547" s="398"/>
    </row>
    <row r="548" spans="1:18" s="399" customFormat="1" ht="51">
      <c r="A548" s="410">
        <v>18</v>
      </c>
      <c r="B548" s="393" t="s">
        <v>1898</v>
      </c>
      <c r="C548" s="1116" t="s">
        <v>223</v>
      </c>
      <c r="D548" s="953">
        <v>4</v>
      </c>
      <c r="E548" s="409"/>
      <c r="F548" s="409">
        <f t="shared" si="0"/>
        <v>0</v>
      </c>
      <c r="G548" s="398"/>
      <c r="H548" s="398"/>
      <c r="I548" s="398"/>
      <c r="J548" s="398"/>
      <c r="K548" s="398"/>
      <c r="L548" s="398"/>
      <c r="M548" s="398"/>
      <c r="N548" s="398"/>
      <c r="O548" s="398"/>
      <c r="P548" s="398"/>
      <c r="Q548" s="398"/>
      <c r="R548" s="398"/>
    </row>
    <row r="549" spans="1:18" s="399" customFormat="1" ht="12.75" customHeight="1">
      <c r="A549" s="410"/>
      <c r="B549" s="393"/>
      <c r="C549" s="1116"/>
      <c r="D549" s="953"/>
      <c r="E549" s="409"/>
      <c r="F549" s="409">
        <f t="shared" si="0"/>
        <v>0</v>
      </c>
      <c r="G549" s="398"/>
      <c r="H549" s="398"/>
      <c r="I549" s="398"/>
      <c r="J549" s="398"/>
      <c r="K549" s="398"/>
      <c r="L549" s="398"/>
      <c r="M549" s="398"/>
      <c r="N549" s="398"/>
      <c r="O549" s="398"/>
      <c r="P549" s="398"/>
      <c r="Q549" s="398"/>
      <c r="R549" s="398"/>
    </row>
    <row r="550" spans="1:18" s="399" customFormat="1" ht="38.25">
      <c r="A550" s="410">
        <v>19</v>
      </c>
      <c r="B550" s="393" t="s">
        <v>1899</v>
      </c>
      <c r="C550" s="1116" t="s">
        <v>223</v>
      </c>
      <c r="D550" s="953">
        <v>7</v>
      </c>
      <c r="E550" s="409"/>
      <c r="F550" s="409">
        <f t="shared" si="0"/>
        <v>0</v>
      </c>
      <c r="G550" s="398"/>
      <c r="H550" s="398"/>
      <c r="I550" s="398"/>
      <c r="J550" s="398"/>
      <c r="K550" s="398"/>
      <c r="L550" s="398"/>
      <c r="M550" s="398"/>
      <c r="N550" s="398"/>
      <c r="O550" s="398"/>
      <c r="P550" s="398"/>
      <c r="Q550" s="398"/>
      <c r="R550" s="398"/>
    </row>
    <row r="551" spans="1:18" s="399" customFormat="1" ht="12.75" customHeight="1">
      <c r="A551" s="410"/>
      <c r="B551" s="393"/>
      <c r="C551" s="1116"/>
      <c r="D551" s="953"/>
      <c r="E551" s="409"/>
      <c r="F551" s="409">
        <f t="shared" si="0"/>
        <v>0</v>
      </c>
      <c r="G551" s="398"/>
      <c r="H551" s="398"/>
      <c r="I551" s="398"/>
      <c r="J551" s="398"/>
      <c r="K551" s="398"/>
      <c r="L551" s="398"/>
      <c r="M551" s="398"/>
      <c r="N551" s="398"/>
      <c r="O551" s="398"/>
      <c r="P551" s="398"/>
      <c r="Q551" s="398"/>
      <c r="R551" s="398"/>
    </row>
    <row r="552" spans="1:18" s="399" customFormat="1" ht="38.25">
      <c r="A552" s="410">
        <v>20</v>
      </c>
      <c r="B552" s="393" t="s">
        <v>1900</v>
      </c>
      <c r="C552" s="1116" t="s">
        <v>223</v>
      </c>
      <c r="D552" s="953">
        <v>1</v>
      </c>
      <c r="E552" s="409"/>
      <c r="F552" s="409">
        <f t="shared" si="0"/>
        <v>0</v>
      </c>
      <c r="G552" s="398"/>
      <c r="H552" s="398"/>
      <c r="I552" s="398"/>
      <c r="J552" s="398"/>
      <c r="K552" s="398"/>
      <c r="L552" s="398"/>
      <c r="M552" s="398"/>
      <c r="N552" s="398"/>
      <c r="O552" s="398"/>
      <c r="P552" s="398"/>
      <c r="Q552" s="398"/>
      <c r="R552" s="398"/>
    </row>
    <row r="553" spans="1:18" s="399" customFormat="1">
      <c r="A553" s="410"/>
      <c r="B553" s="393"/>
      <c r="C553" s="1116"/>
      <c r="D553" s="953"/>
      <c r="E553" s="409"/>
      <c r="F553" s="409">
        <f t="shared" si="0"/>
        <v>0</v>
      </c>
      <c r="G553" s="398"/>
      <c r="H553" s="398"/>
      <c r="I553" s="398"/>
      <c r="J553" s="398"/>
      <c r="K553" s="398"/>
      <c r="L553" s="398"/>
      <c r="M553" s="398"/>
      <c r="N553" s="398"/>
      <c r="O553" s="398"/>
      <c r="P553" s="398"/>
      <c r="Q553" s="398"/>
      <c r="R553" s="398"/>
    </row>
    <row r="554" spans="1:18" s="399" customFormat="1" ht="38.25">
      <c r="A554" s="410">
        <v>21</v>
      </c>
      <c r="B554" s="393" t="s">
        <v>1901</v>
      </c>
      <c r="C554" s="1116" t="s">
        <v>223</v>
      </c>
      <c r="D554" s="953">
        <v>2</v>
      </c>
      <c r="E554" s="409"/>
      <c r="F554" s="409">
        <f>SUM(D554*E554)</f>
        <v>0</v>
      </c>
      <c r="G554" s="398"/>
      <c r="H554" s="398"/>
      <c r="I554" s="398"/>
      <c r="J554" s="398"/>
      <c r="K554" s="398"/>
      <c r="L554" s="398"/>
      <c r="M554" s="398"/>
      <c r="N554" s="398"/>
      <c r="O554" s="398"/>
      <c r="P554" s="398"/>
      <c r="Q554" s="398"/>
      <c r="R554" s="398"/>
    </row>
    <row r="555" spans="1:18" s="399" customFormat="1">
      <c r="A555" s="410"/>
      <c r="B555" s="393"/>
      <c r="C555" s="1116"/>
      <c r="D555" s="953"/>
      <c r="E555" s="409"/>
      <c r="F555" s="409"/>
      <c r="G555" s="398"/>
      <c r="H555" s="398"/>
      <c r="I555" s="398"/>
      <c r="J555" s="398"/>
      <c r="K555" s="398"/>
      <c r="L555" s="398"/>
      <c r="M555" s="398"/>
      <c r="N555" s="398"/>
      <c r="O555" s="398"/>
      <c r="P555" s="398"/>
      <c r="Q555" s="398"/>
      <c r="R555" s="398"/>
    </row>
    <row r="556" spans="1:18" s="434" customFormat="1" ht="51">
      <c r="A556" s="410"/>
      <c r="B556" s="431" t="s">
        <v>1902</v>
      </c>
      <c r="C556" s="1127"/>
      <c r="D556" s="959"/>
      <c r="E556" s="432"/>
      <c r="F556" s="420"/>
      <c r="G556" s="433"/>
      <c r="H556" s="433"/>
      <c r="I556" s="433"/>
      <c r="J556" s="433"/>
      <c r="K556" s="433"/>
      <c r="L556" s="433"/>
      <c r="M556" s="433"/>
      <c r="N556" s="433"/>
      <c r="O556" s="433"/>
      <c r="P556" s="433"/>
      <c r="Q556" s="433"/>
      <c r="R556" s="433"/>
    </row>
    <row r="557" spans="1:18" s="399" customFormat="1">
      <c r="A557" s="410"/>
      <c r="B557" s="393"/>
      <c r="C557" s="1116"/>
      <c r="D557" s="953"/>
      <c r="E557" s="409"/>
      <c r="F557" s="409">
        <f>SUM(D557*E557)</f>
        <v>0</v>
      </c>
      <c r="G557" s="398"/>
      <c r="H557" s="398"/>
      <c r="I557" s="398"/>
      <c r="J557" s="398"/>
      <c r="K557" s="398"/>
      <c r="L557" s="398"/>
      <c r="M557" s="398"/>
      <c r="N557" s="398"/>
      <c r="O557" s="398"/>
      <c r="P557" s="398"/>
      <c r="Q557" s="398"/>
      <c r="R557" s="398"/>
    </row>
    <row r="558" spans="1:18" s="399" customFormat="1" ht="12" customHeight="1">
      <c r="A558" s="410">
        <v>22</v>
      </c>
      <c r="B558" s="393" t="s">
        <v>1903</v>
      </c>
      <c r="C558" s="1116" t="s">
        <v>1236</v>
      </c>
      <c r="D558" s="953">
        <v>45</v>
      </c>
      <c r="E558" s="409"/>
      <c r="F558" s="409">
        <f>SUM(D558*E558)</f>
        <v>0</v>
      </c>
      <c r="G558" s="398"/>
      <c r="H558" s="398"/>
      <c r="I558" s="398"/>
      <c r="J558" s="398"/>
      <c r="K558" s="398"/>
      <c r="L558" s="398"/>
      <c r="M558" s="398"/>
      <c r="N558" s="398"/>
      <c r="O558" s="398"/>
      <c r="P558" s="398"/>
      <c r="Q558" s="398"/>
      <c r="R558" s="398"/>
    </row>
    <row r="559" spans="1:18" s="399" customFormat="1">
      <c r="A559" s="410"/>
      <c r="B559" s="393"/>
      <c r="C559" s="1116"/>
      <c r="D559" s="953"/>
      <c r="E559" s="409"/>
      <c r="F559" s="409">
        <f>SUM(D559*E559)</f>
        <v>0</v>
      </c>
      <c r="G559" s="398"/>
      <c r="H559" s="398"/>
      <c r="I559" s="398"/>
      <c r="J559" s="398"/>
      <c r="K559" s="398"/>
      <c r="L559" s="398"/>
      <c r="M559" s="398"/>
      <c r="N559" s="398"/>
      <c r="O559" s="398"/>
      <c r="P559" s="398"/>
      <c r="Q559" s="398"/>
      <c r="R559" s="398"/>
    </row>
    <row r="560" spans="1:18" s="434" customFormat="1" ht="102">
      <c r="A560" s="410"/>
      <c r="B560" s="431" t="s">
        <v>1904</v>
      </c>
      <c r="C560" s="1127"/>
      <c r="D560" s="959"/>
      <c r="E560" s="432"/>
      <c r="F560" s="420"/>
      <c r="G560" s="433"/>
      <c r="H560" s="433"/>
      <c r="I560" s="433"/>
      <c r="J560" s="433"/>
      <c r="K560" s="433"/>
      <c r="L560" s="433"/>
      <c r="M560" s="433"/>
      <c r="N560" s="433"/>
      <c r="O560" s="433"/>
      <c r="P560" s="433"/>
      <c r="Q560" s="433"/>
      <c r="R560" s="433"/>
    </row>
    <row r="561" spans="1:18" s="399" customFormat="1">
      <c r="A561" s="410"/>
      <c r="B561" s="393"/>
      <c r="C561" s="1116"/>
      <c r="D561" s="953"/>
      <c r="E561" s="409"/>
      <c r="F561" s="409">
        <f t="shared" si="0"/>
        <v>0</v>
      </c>
      <c r="G561" s="398"/>
      <c r="H561" s="398"/>
      <c r="I561" s="398"/>
      <c r="J561" s="398"/>
      <c r="K561" s="398"/>
      <c r="L561" s="398"/>
      <c r="M561" s="398"/>
      <c r="N561" s="398"/>
      <c r="O561" s="398"/>
      <c r="P561" s="398"/>
      <c r="Q561" s="398"/>
      <c r="R561" s="398"/>
    </row>
    <row r="562" spans="1:18" s="399" customFormat="1" ht="12" customHeight="1">
      <c r="A562" s="410">
        <v>23</v>
      </c>
      <c r="B562" s="393" t="s">
        <v>1905</v>
      </c>
      <c r="C562" s="1116" t="s">
        <v>1236</v>
      </c>
      <c r="D562" s="953">
        <v>480</v>
      </c>
      <c r="E562" s="409"/>
      <c r="F562" s="409">
        <f t="shared" si="0"/>
        <v>0</v>
      </c>
      <c r="G562" s="398"/>
      <c r="H562" s="398"/>
      <c r="I562" s="398"/>
      <c r="J562" s="398"/>
      <c r="K562" s="398"/>
      <c r="L562" s="398"/>
      <c r="M562" s="398"/>
      <c r="N562" s="398"/>
      <c r="O562" s="398"/>
      <c r="P562" s="398"/>
      <c r="Q562" s="398"/>
      <c r="R562" s="398"/>
    </row>
    <row r="563" spans="1:18" s="399" customFormat="1">
      <c r="A563" s="410"/>
      <c r="B563" s="393"/>
      <c r="C563" s="1116"/>
      <c r="D563" s="953"/>
      <c r="E563" s="409"/>
      <c r="F563" s="409">
        <f t="shared" si="0"/>
        <v>0</v>
      </c>
      <c r="G563" s="398"/>
      <c r="H563" s="398"/>
      <c r="I563" s="398"/>
      <c r="J563" s="398"/>
      <c r="K563" s="398"/>
      <c r="L563" s="398"/>
      <c r="M563" s="398"/>
      <c r="N563" s="398"/>
      <c r="O563" s="398"/>
      <c r="P563" s="398"/>
      <c r="Q563" s="398"/>
      <c r="R563" s="398"/>
    </row>
    <row r="564" spans="1:18" s="434" customFormat="1" ht="63.75">
      <c r="A564" s="410"/>
      <c r="B564" s="431" t="s">
        <v>1906</v>
      </c>
      <c r="C564" s="1127"/>
      <c r="D564" s="959"/>
      <c r="E564" s="432"/>
      <c r="F564" s="420"/>
      <c r="G564" s="433"/>
      <c r="H564" s="433"/>
      <c r="I564" s="433"/>
      <c r="J564" s="433"/>
      <c r="K564" s="433"/>
      <c r="L564" s="433"/>
      <c r="M564" s="433"/>
      <c r="N564" s="433"/>
      <c r="O564" s="433"/>
      <c r="P564" s="433"/>
      <c r="Q564" s="433"/>
      <c r="R564" s="433"/>
    </row>
    <row r="565" spans="1:18" s="399" customFormat="1">
      <c r="A565" s="410"/>
      <c r="B565" s="393"/>
      <c r="C565" s="1116"/>
      <c r="D565" s="953"/>
      <c r="E565" s="409"/>
      <c r="F565" s="409">
        <f>SUM(D565*E565)</f>
        <v>0</v>
      </c>
      <c r="G565" s="398"/>
      <c r="H565" s="398"/>
      <c r="I565" s="398"/>
      <c r="J565" s="398"/>
      <c r="K565" s="398"/>
      <c r="L565" s="398"/>
      <c r="M565" s="398"/>
      <c r="N565" s="398"/>
      <c r="O565" s="398"/>
      <c r="P565" s="398"/>
      <c r="Q565" s="398"/>
      <c r="R565" s="398"/>
    </row>
    <row r="566" spans="1:18" s="399" customFormat="1" ht="12" customHeight="1">
      <c r="A566" s="410">
        <v>24</v>
      </c>
      <c r="B566" s="393" t="s">
        <v>1905</v>
      </c>
      <c r="C566" s="1116" t="s">
        <v>1236</v>
      </c>
      <c r="D566" s="953">
        <v>60</v>
      </c>
      <c r="E566" s="409"/>
      <c r="F566" s="409">
        <f>SUM(D566*E566)</f>
        <v>0</v>
      </c>
      <c r="G566" s="398"/>
      <c r="H566" s="398"/>
      <c r="I566" s="398"/>
      <c r="J566" s="398"/>
      <c r="K566" s="398"/>
      <c r="L566" s="398"/>
      <c r="M566" s="398"/>
      <c r="N566" s="398"/>
      <c r="O566" s="398"/>
      <c r="P566" s="398"/>
      <c r="Q566" s="398"/>
      <c r="R566" s="398"/>
    </row>
    <row r="567" spans="1:18" s="399" customFormat="1">
      <c r="A567" s="410"/>
      <c r="B567" s="393"/>
      <c r="C567" s="1116"/>
      <c r="D567" s="953"/>
      <c r="E567" s="409"/>
      <c r="F567" s="409"/>
      <c r="G567" s="398"/>
      <c r="H567" s="398"/>
      <c r="I567" s="398"/>
      <c r="J567" s="398"/>
      <c r="K567" s="398"/>
      <c r="L567" s="398"/>
      <c r="M567" s="398"/>
      <c r="N567" s="398"/>
      <c r="O567" s="398"/>
      <c r="P567" s="398"/>
      <c r="Q567" s="398"/>
      <c r="R567" s="398"/>
    </row>
    <row r="568" spans="1:18" s="434" customFormat="1" ht="51">
      <c r="A568" s="410"/>
      <c r="B568" s="431" t="s">
        <v>1902</v>
      </c>
      <c r="C568" s="1127"/>
      <c r="D568" s="959"/>
      <c r="E568" s="432"/>
      <c r="F568" s="420"/>
      <c r="G568" s="433"/>
      <c r="H568" s="433"/>
      <c r="I568" s="433"/>
      <c r="J568" s="433"/>
      <c r="K568" s="433"/>
      <c r="L568" s="433"/>
      <c r="M568" s="433"/>
      <c r="N568" s="433"/>
      <c r="O568" s="433"/>
      <c r="P568" s="433"/>
      <c r="Q568" s="433"/>
      <c r="R568" s="433"/>
    </row>
    <row r="569" spans="1:18" s="399" customFormat="1">
      <c r="A569" s="410"/>
      <c r="B569" s="393"/>
      <c r="C569" s="1116"/>
      <c r="D569" s="953"/>
      <c r="E569" s="409"/>
      <c r="F569" s="409">
        <f>SUM(D569*E569)</f>
        <v>0</v>
      </c>
      <c r="G569" s="398"/>
      <c r="H569" s="398"/>
      <c r="I569" s="398"/>
      <c r="J569" s="398"/>
      <c r="K569" s="398"/>
      <c r="L569" s="398"/>
      <c r="M569" s="398"/>
      <c r="N569" s="398"/>
      <c r="O569" s="398"/>
      <c r="P569" s="398"/>
      <c r="Q569" s="398"/>
      <c r="R569" s="398"/>
    </row>
    <row r="570" spans="1:18" s="399" customFormat="1" ht="12" customHeight="1">
      <c r="A570" s="410">
        <v>25</v>
      </c>
      <c r="B570" s="435" t="s">
        <v>1907</v>
      </c>
      <c r="C570" s="1128" t="s">
        <v>1236</v>
      </c>
      <c r="D570" s="960">
        <v>18</v>
      </c>
      <c r="E570" s="436"/>
      <c r="F570" s="436">
        <f>SUM(D570*E570)</f>
        <v>0</v>
      </c>
      <c r="G570" s="398"/>
      <c r="H570" s="398"/>
      <c r="I570" s="398"/>
      <c r="J570" s="398"/>
      <c r="K570" s="398"/>
      <c r="L570" s="398"/>
      <c r="M570" s="398"/>
      <c r="N570" s="398"/>
      <c r="O570" s="398"/>
      <c r="P570" s="398"/>
      <c r="Q570" s="398"/>
      <c r="R570" s="398"/>
    </row>
    <row r="571" spans="1:18" s="399" customFormat="1">
      <c r="A571" s="410"/>
      <c r="B571" s="435"/>
      <c r="C571" s="1128"/>
      <c r="D571" s="960"/>
      <c r="E571" s="436"/>
      <c r="F571" s="436">
        <f>SUM(D571*E571)</f>
        <v>0</v>
      </c>
      <c r="G571" s="398"/>
      <c r="H571" s="398"/>
      <c r="I571" s="398"/>
      <c r="J571" s="398"/>
      <c r="K571" s="398"/>
      <c r="L571" s="398"/>
      <c r="M571" s="398"/>
      <c r="N571" s="398"/>
      <c r="O571" s="398"/>
      <c r="P571" s="398"/>
      <c r="Q571" s="398"/>
      <c r="R571" s="398"/>
    </row>
    <row r="572" spans="1:18" s="434" customFormat="1" ht="63.75">
      <c r="A572" s="410"/>
      <c r="B572" s="437" t="s">
        <v>1908</v>
      </c>
      <c r="C572" s="1129"/>
      <c r="D572" s="961"/>
      <c r="E572" s="438"/>
      <c r="F572" s="439"/>
      <c r="G572" s="433"/>
      <c r="H572" s="433"/>
      <c r="I572" s="433"/>
      <c r="J572" s="433"/>
      <c r="K572" s="433"/>
      <c r="L572" s="433"/>
      <c r="M572" s="433"/>
      <c r="N572" s="433"/>
      <c r="O572" s="433"/>
      <c r="P572" s="433"/>
      <c r="Q572" s="433"/>
      <c r="R572" s="433"/>
    </row>
    <row r="573" spans="1:18" s="399" customFormat="1">
      <c r="A573" s="410"/>
      <c r="B573" s="435"/>
      <c r="C573" s="1128"/>
      <c r="D573" s="960"/>
      <c r="E573" s="436"/>
      <c r="F573" s="436">
        <f>SUM(D573*E573)</f>
        <v>0</v>
      </c>
      <c r="G573" s="398"/>
      <c r="H573" s="398"/>
      <c r="I573" s="398"/>
      <c r="J573" s="398"/>
      <c r="K573" s="398"/>
      <c r="L573" s="398"/>
      <c r="M573" s="398"/>
      <c r="N573" s="398"/>
      <c r="O573" s="398"/>
      <c r="P573" s="398"/>
      <c r="Q573" s="398"/>
      <c r="R573" s="398"/>
    </row>
    <row r="574" spans="1:18" s="399" customFormat="1" ht="12" customHeight="1">
      <c r="A574" s="410">
        <v>26</v>
      </c>
      <c r="B574" s="435" t="s">
        <v>1909</v>
      </c>
      <c r="C574" s="1128" t="s">
        <v>1236</v>
      </c>
      <c r="D574" s="960">
        <v>45</v>
      </c>
      <c r="E574" s="436"/>
      <c r="F574" s="436">
        <f>SUM(D574*E574)</f>
        <v>0</v>
      </c>
      <c r="G574" s="398"/>
      <c r="H574" s="398"/>
      <c r="I574" s="398"/>
      <c r="J574" s="398"/>
      <c r="K574" s="398"/>
      <c r="L574" s="398"/>
      <c r="M574" s="398"/>
      <c r="N574" s="398"/>
      <c r="O574" s="398"/>
      <c r="P574" s="398"/>
      <c r="Q574" s="398"/>
      <c r="R574" s="398"/>
    </row>
    <row r="575" spans="1:18" s="399" customFormat="1">
      <c r="A575" s="410"/>
      <c r="B575" s="435"/>
      <c r="C575" s="1128"/>
      <c r="D575" s="960"/>
      <c r="E575" s="436"/>
      <c r="F575" s="436">
        <f>SUM(D575*E575)</f>
        <v>0</v>
      </c>
      <c r="G575" s="398"/>
      <c r="H575" s="398"/>
      <c r="I575" s="398"/>
      <c r="J575" s="398"/>
      <c r="K575" s="398"/>
      <c r="L575" s="398"/>
      <c r="M575" s="398"/>
      <c r="N575" s="398"/>
      <c r="O575" s="398"/>
      <c r="P575" s="398"/>
      <c r="Q575" s="398"/>
      <c r="R575" s="398"/>
    </row>
    <row r="576" spans="1:18" s="399" customFormat="1" ht="25.5">
      <c r="A576" s="410">
        <v>27</v>
      </c>
      <c r="B576" s="435" t="s">
        <v>1910</v>
      </c>
      <c r="C576" s="1128" t="s">
        <v>1236</v>
      </c>
      <c r="D576" s="960">
        <v>120</v>
      </c>
      <c r="E576" s="436"/>
      <c r="F576" s="436">
        <f>SUM(D576*E576)</f>
        <v>0</v>
      </c>
      <c r="G576" s="398"/>
      <c r="H576" s="398"/>
      <c r="I576" s="398"/>
      <c r="J576" s="398"/>
      <c r="K576" s="398"/>
      <c r="L576" s="398"/>
      <c r="M576" s="398"/>
      <c r="N576" s="398"/>
      <c r="O576" s="398"/>
      <c r="P576" s="398"/>
      <c r="Q576" s="398"/>
      <c r="R576" s="398"/>
    </row>
    <row r="577" spans="1:184" s="399" customFormat="1">
      <c r="A577" s="410"/>
      <c r="B577" s="435"/>
      <c r="C577" s="1128"/>
      <c r="D577" s="960"/>
      <c r="E577" s="436"/>
      <c r="F577" s="436"/>
      <c r="G577" s="398"/>
      <c r="H577" s="398"/>
      <c r="I577" s="398"/>
      <c r="J577" s="398"/>
      <c r="K577" s="398"/>
      <c r="L577" s="398"/>
      <c r="M577" s="398"/>
      <c r="N577" s="398"/>
      <c r="O577" s="398"/>
      <c r="P577" s="398"/>
      <c r="Q577" s="398"/>
      <c r="R577" s="398"/>
    </row>
    <row r="578" spans="1:184" s="399" customFormat="1" ht="51">
      <c r="A578" s="410">
        <v>28</v>
      </c>
      <c r="B578" s="1079" t="s">
        <v>2697</v>
      </c>
      <c r="C578" s="1128" t="s">
        <v>1346</v>
      </c>
      <c r="D578" s="960">
        <v>9</v>
      </c>
      <c r="E578" s="436"/>
      <c r="F578" s="436">
        <f>SUM(D578*E578)</f>
        <v>0</v>
      </c>
      <c r="G578" s="398"/>
      <c r="H578" s="398"/>
      <c r="I578" s="398"/>
      <c r="J578" s="398"/>
      <c r="K578" s="398"/>
      <c r="L578" s="398"/>
      <c r="M578" s="398"/>
      <c r="N578" s="398"/>
      <c r="O578" s="398"/>
      <c r="P578" s="398"/>
      <c r="Q578" s="398"/>
      <c r="R578" s="398"/>
    </row>
    <row r="579" spans="1:184" s="399" customFormat="1">
      <c r="A579" s="410"/>
      <c r="B579" s="440"/>
      <c r="C579" s="1128"/>
      <c r="D579" s="960"/>
      <c r="E579" s="436"/>
      <c r="F579" s="436"/>
      <c r="G579" s="398"/>
      <c r="H579" s="398"/>
      <c r="I579" s="398"/>
      <c r="J579" s="398"/>
      <c r="K579" s="398"/>
      <c r="L579" s="398"/>
      <c r="M579" s="398"/>
      <c r="N579" s="398"/>
      <c r="O579" s="398"/>
      <c r="P579" s="398"/>
      <c r="Q579" s="398"/>
      <c r="R579" s="398"/>
    </row>
    <row r="580" spans="1:184" s="441" customFormat="1" ht="52.5" customHeight="1">
      <c r="A580" s="410">
        <v>29</v>
      </c>
      <c r="B580" s="437" t="s">
        <v>2842</v>
      </c>
      <c r="C580" s="1129" t="s">
        <v>1236</v>
      </c>
      <c r="D580" s="961">
        <v>18</v>
      </c>
      <c r="E580" s="438"/>
      <c r="F580" s="436">
        <f>SUM(D580*E580)</f>
        <v>0</v>
      </c>
      <c r="G580" s="433"/>
      <c r="H580" s="433"/>
      <c r="I580" s="433"/>
      <c r="J580" s="433"/>
      <c r="K580" s="433"/>
      <c r="L580" s="433"/>
      <c r="M580" s="433"/>
      <c r="N580" s="433"/>
      <c r="O580" s="433"/>
      <c r="P580" s="433"/>
      <c r="Q580" s="433"/>
      <c r="R580" s="433"/>
      <c r="S580" s="434"/>
      <c r="T580" s="434"/>
      <c r="U580" s="434"/>
      <c r="V580" s="434"/>
      <c r="W580" s="434"/>
      <c r="X580" s="434"/>
      <c r="Y580" s="434"/>
      <c r="Z580" s="434"/>
      <c r="AA580" s="434"/>
      <c r="AB580" s="434"/>
      <c r="AC580" s="434"/>
      <c r="AD580" s="434"/>
      <c r="AE580" s="434"/>
      <c r="AF580" s="434"/>
      <c r="AG580" s="434"/>
      <c r="AH580" s="434"/>
      <c r="AI580" s="434"/>
      <c r="AJ580" s="434"/>
      <c r="AK580" s="434"/>
      <c r="AL580" s="434"/>
      <c r="AM580" s="434"/>
      <c r="AN580" s="434"/>
      <c r="AO580" s="434"/>
      <c r="AP580" s="434"/>
      <c r="AQ580" s="434"/>
      <c r="AR580" s="434"/>
      <c r="AS580" s="434"/>
      <c r="AT580" s="434"/>
      <c r="AU580" s="434"/>
      <c r="AV580" s="434"/>
      <c r="AW580" s="434"/>
      <c r="AX580" s="434"/>
      <c r="AY580" s="434"/>
      <c r="AZ580" s="434"/>
      <c r="BA580" s="434"/>
      <c r="BB580" s="434"/>
      <c r="BC580" s="434"/>
      <c r="BD580" s="434"/>
      <c r="BE580" s="434"/>
      <c r="BF580" s="434"/>
      <c r="BG580" s="434"/>
      <c r="BH580" s="434"/>
      <c r="BI580" s="434"/>
      <c r="BJ580" s="434"/>
      <c r="BK580" s="434"/>
      <c r="BL580" s="434"/>
      <c r="BM580" s="434"/>
      <c r="BN580" s="434"/>
      <c r="BO580" s="434"/>
      <c r="BP580" s="434"/>
      <c r="BQ580" s="434"/>
      <c r="BR580" s="434"/>
      <c r="BS580" s="434"/>
      <c r="BT580" s="434"/>
      <c r="BU580" s="434"/>
      <c r="BV580" s="434"/>
      <c r="BW580" s="434"/>
      <c r="BX580" s="434"/>
      <c r="BY580" s="434"/>
      <c r="BZ580" s="434"/>
      <c r="CA580" s="434"/>
      <c r="CB580" s="434"/>
      <c r="CC580" s="434"/>
      <c r="CD580" s="434"/>
      <c r="CE580" s="434"/>
      <c r="CF580" s="434"/>
      <c r="CG580" s="434"/>
      <c r="CH580" s="434"/>
      <c r="CI580" s="434"/>
      <c r="CJ580" s="434"/>
      <c r="CK580" s="434"/>
      <c r="CL580" s="434"/>
      <c r="CM580" s="434"/>
      <c r="CN580" s="434"/>
      <c r="CO580" s="434"/>
      <c r="CP580" s="434"/>
      <c r="CQ580" s="434"/>
      <c r="CR580" s="434"/>
      <c r="CS580" s="434"/>
      <c r="CT580" s="434"/>
      <c r="CU580" s="434"/>
      <c r="CV580" s="434"/>
      <c r="CW580" s="434"/>
      <c r="CX580" s="434"/>
      <c r="CY580" s="434"/>
      <c r="CZ580" s="434"/>
      <c r="DA580" s="434"/>
      <c r="DB580" s="434"/>
      <c r="DC580" s="434"/>
      <c r="DD580" s="434"/>
      <c r="DE580" s="434"/>
      <c r="DF580" s="434"/>
      <c r="DG580" s="434"/>
      <c r="DH580" s="434"/>
      <c r="DI580" s="434"/>
      <c r="DJ580" s="434"/>
      <c r="DK580" s="434"/>
      <c r="DL580" s="434"/>
      <c r="DM580" s="434"/>
      <c r="DN580" s="434"/>
      <c r="DO580" s="434"/>
      <c r="DP580" s="434"/>
      <c r="DQ580" s="434"/>
      <c r="DR580" s="434"/>
      <c r="DS580" s="434"/>
      <c r="DT580" s="434"/>
      <c r="DU580" s="434"/>
      <c r="DV580" s="434"/>
      <c r="DW580" s="434"/>
      <c r="DX580" s="434"/>
      <c r="DY580" s="434"/>
      <c r="DZ580" s="434"/>
      <c r="EA580" s="434"/>
      <c r="EB580" s="434"/>
      <c r="EC580" s="434"/>
      <c r="ED580" s="434"/>
      <c r="EE580" s="434"/>
      <c r="EF580" s="434"/>
      <c r="EG580" s="434"/>
      <c r="EH580" s="434"/>
      <c r="EI580" s="434"/>
      <c r="EJ580" s="434"/>
      <c r="EK580" s="434"/>
      <c r="EL580" s="434"/>
      <c r="EM580" s="434"/>
      <c r="EN580" s="434"/>
      <c r="EO580" s="434"/>
      <c r="EP580" s="434"/>
      <c r="EQ580" s="434"/>
      <c r="ER580" s="434"/>
      <c r="ES580" s="434"/>
      <c r="ET580" s="434"/>
      <c r="EU580" s="434"/>
      <c r="EV580" s="434"/>
      <c r="EW580" s="434"/>
      <c r="EX580" s="434"/>
      <c r="EY580" s="434"/>
      <c r="EZ580" s="434"/>
      <c r="FA580" s="434"/>
      <c r="FB580" s="434"/>
      <c r="FC580" s="434"/>
      <c r="FD580" s="434"/>
      <c r="FE580" s="434"/>
      <c r="FF580" s="434"/>
      <c r="FG580" s="434"/>
      <c r="FH580" s="434"/>
      <c r="FI580" s="434"/>
      <c r="FJ580" s="434"/>
      <c r="FK580" s="434"/>
      <c r="FL580" s="434"/>
      <c r="FM580" s="434"/>
      <c r="FN580" s="434"/>
      <c r="FO580" s="434"/>
      <c r="FP580" s="434"/>
      <c r="FQ580" s="434"/>
      <c r="FR580" s="434"/>
      <c r="FS580" s="434"/>
      <c r="FT580" s="434"/>
      <c r="FU580" s="434"/>
      <c r="FV580" s="434"/>
      <c r="FW580" s="434"/>
      <c r="FX580" s="434"/>
      <c r="FY580" s="434"/>
      <c r="FZ580" s="434"/>
      <c r="GA580" s="434"/>
      <c r="GB580" s="434"/>
    </row>
    <row r="581" spans="1:184" s="441" customFormat="1">
      <c r="A581" s="410"/>
      <c r="B581" s="437"/>
      <c r="C581" s="1129"/>
      <c r="D581" s="961"/>
      <c r="E581" s="438"/>
      <c r="F581" s="439"/>
      <c r="G581" s="433"/>
      <c r="H581" s="433"/>
      <c r="I581" s="433"/>
      <c r="J581" s="433"/>
      <c r="K581" s="433"/>
      <c r="L581" s="433"/>
      <c r="M581" s="433"/>
      <c r="N581" s="433"/>
      <c r="O581" s="433"/>
      <c r="P581" s="433"/>
      <c r="Q581" s="433"/>
      <c r="R581" s="433"/>
      <c r="S581" s="434"/>
      <c r="T581" s="434"/>
      <c r="U581" s="434"/>
      <c r="V581" s="434"/>
      <c r="W581" s="434"/>
      <c r="X581" s="434"/>
      <c r="Y581" s="434"/>
      <c r="Z581" s="434"/>
      <c r="AA581" s="434"/>
      <c r="AB581" s="434"/>
      <c r="AC581" s="434"/>
      <c r="AD581" s="434"/>
      <c r="AE581" s="434"/>
      <c r="AF581" s="434"/>
      <c r="AG581" s="434"/>
      <c r="AH581" s="434"/>
      <c r="AI581" s="434"/>
      <c r="AJ581" s="434"/>
      <c r="AK581" s="434"/>
      <c r="AL581" s="434"/>
      <c r="AM581" s="434"/>
      <c r="AN581" s="434"/>
      <c r="AO581" s="434"/>
      <c r="AP581" s="434"/>
      <c r="AQ581" s="434"/>
      <c r="AR581" s="434"/>
      <c r="AS581" s="434"/>
      <c r="AT581" s="434"/>
      <c r="AU581" s="434"/>
      <c r="AV581" s="434"/>
      <c r="AW581" s="434"/>
      <c r="AX581" s="434"/>
      <c r="AY581" s="434"/>
      <c r="AZ581" s="434"/>
      <c r="BA581" s="434"/>
      <c r="BB581" s="434"/>
      <c r="BC581" s="434"/>
      <c r="BD581" s="434"/>
      <c r="BE581" s="434"/>
      <c r="BF581" s="434"/>
      <c r="BG581" s="434"/>
      <c r="BH581" s="434"/>
      <c r="BI581" s="434"/>
      <c r="BJ581" s="434"/>
      <c r="BK581" s="434"/>
      <c r="BL581" s="434"/>
      <c r="BM581" s="434"/>
      <c r="BN581" s="434"/>
      <c r="BO581" s="434"/>
      <c r="BP581" s="434"/>
      <c r="BQ581" s="434"/>
      <c r="BR581" s="434"/>
      <c r="BS581" s="434"/>
      <c r="BT581" s="434"/>
      <c r="BU581" s="434"/>
      <c r="BV581" s="434"/>
      <c r="BW581" s="434"/>
      <c r="BX581" s="434"/>
      <c r="BY581" s="434"/>
      <c r="BZ581" s="434"/>
      <c r="CA581" s="434"/>
      <c r="CB581" s="434"/>
      <c r="CC581" s="434"/>
      <c r="CD581" s="434"/>
      <c r="CE581" s="434"/>
      <c r="CF581" s="434"/>
      <c r="CG581" s="434"/>
      <c r="CH581" s="434"/>
      <c r="CI581" s="434"/>
      <c r="CJ581" s="434"/>
      <c r="CK581" s="434"/>
      <c r="CL581" s="434"/>
      <c r="CM581" s="434"/>
      <c r="CN581" s="434"/>
      <c r="CO581" s="434"/>
      <c r="CP581" s="434"/>
      <c r="CQ581" s="434"/>
      <c r="CR581" s="434"/>
      <c r="CS581" s="434"/>
      <c r="CT581" s="434"/>
      <c r="CU581" s="434"/>
      <c r="CV581" s="434"/>
      <c r="CW581" s="434"/>
      <c r="CX581" s="434"/>
      <c r="CY581" s="434"/>
      <c r="CZ581" s="434"/>
      <c r="DA581" s="434"/>
      <c r="DB581" s="434"/>
      <c r="DC581" s="434"/>
      <c r="DD581" s="434"/>
      <c r="DE581" s="434"/>
      <c r="DF581" s="434"/>
      <c r="DG581" s="434"/>
      <c r="DH581" s="434"/>
      <c r="DI581" s="434"/>
      <c r="DJ581" s="434"/>
      <c r="DK581" s="434"/>
      <c r="DL581" s="434"/>
      <c r="DM581" s="434"/>
      <c r="DN581" s="434"/>
      <c r="DO581" s="434"/>
      <c r="DP581" s="434"/>
      <c r="DQ581" s="434"/>
      <c r="DR581" s="434"/>
      <c r="DS581" s="434"/>
      <c r="DT581" s="434"/>
      <c r="DU581" s="434"/>
      <c r="DV581" s="434"/>
      <c r="DW581" s="434"/>
      <c r="DX581" s="434"/>
      <c r="DY581" s="434"/>
      <c r="DZ581" s="434"/>
      <c r="EA581" s="434"/>
      <c r="EB581" s="434"/>
      <c r="EC581" s="434"/>
      <c r="ED581" s="434"/>
      <c r="EE581" s="434"/>
      <c r="EF581" s="434"/>
      <c r="EG581" s="434"/>
      <c r="EH581" s="434"/>
      <c r="EI581" s="434"/>
      <c r="EJ581" s="434"/>
      <c r="EK581" s="434"/>
      <c r="EL581" s="434"/>
      <c r="EM581" s="434"/>
      <c r="EN581" s="434"/>
      <c r="EO581" s="434"/>
      <c r="EP581" s="434"/>
      <c r="EQ581" s="434"/>
      <c r="ER581" s="434"/>
      <c r="ES581" s="434"/>
      <c r="ET581" s="434"/>
      <c r="EU581" s="434"/>
      <c r="EV581" s="434"/>
      <c r="EW581" s="434"/>
      <c r="EX581" s="434"/>
      <c r="EY581" s="434"/>
      <c r="EZ581" s="434"/>
      <c r="FA581" s="434"/>
      <c r="FB581" s="434"/>
      <c r="FC581" s="434"/>
      <c r="FD581" s="434"/>
      <c r="FE581" s="434"/>
      <c r="FF581" s="434"/>
      <c r="FG581" s="434"/>
      <c r="FH581" s="434"/>
      <c r="FI581" s="434"/>
      <c r="FJ581" s="434"/>
      <c r="FK581" s="434"/>
      <c r="FL581" s="434"/>
      <c r="FM581" s="434"/>
      <c r="FN581" s="434"/>
      <c r="FO581" s="434"/>
      <c r="FP581" s="434"/>
      <c r="FQ581" s="434"/>
      <c r="FR581" s="434"/>
      <c r="FS581" s="434"/>
      <c r="FT581" s="434"/>
      <c r="FU581" s="434"/>
      <c r="FV581" s="434"/>
      <c r="FW581" s="434"/>
      <c r="FX581" s="434"/>
      <c r="FY581" s="434"/>
      <c r="FZ581" s="434"/>
      <c r="GA581" s="434"/>
      <c r="GB581" s="434"/>
    </row>
    <row r="582" spans="1:184" s="441" customFormat="1">
      <c r="A582" s="410"/>
      <c r="B582" s="437"/>
      <c r="C582" s="1129"/>
      <c r="D582" s="961"/>
      <c r="E582" s="438"/>
      <c r="F582" s="439"/>
      <c r="G582" s="433"/>
      <c r="H582" s="433"/>
      <c r="I582" s="433"/>
      <c r="J582" s="433"/>
      <c r="K582" s="433"/>
      <c r="L582" s="433"/>
      <c r="M582" s="433"/>
      <c r="N582" s="433"/>
      <c r="O582" s="433"/>
      <c r="P582" s="433"/>
      <c r="Q582" s="433"/>
      <c r="R582" s="433"/>
      <c r="S582" s="434"/>
      <c r="T582" s="434"/>
      <c r="U582" s="434"/>
      <c r="V582" s="434"/>
      <c r="W582" s="434"/>
      <c r="X582" s="434"/>
      <c r="Y582" s="434"/>
      <c r="Z582" s="434"/>
      <c r="AA582" s="434"/>
      <c r="AB582" s="434"/>
      <c r="AC582" s="434"/>
      <c r="AD582" s="434"/>
      <c r="AE582" s="434"/>
      <c r="AF582" s="434"/>
      <c r="AG582" s="434"/>
      <c r="AH582" s="434"/>
      <c r="AI582" s="434"/>
      <c r="AJ582" s="434"/>
      <c r="AK582" s="434"/>
      <c r="AL582" s="434"/>
      <c r="AM582" s="434"/>
      <c r="AN582" s="434"/>
      <c r="AO582" s="434"/>
      <c r="AP582" s="434"/>
      <c r="AQ582" s="434"/>
      <c r="AR582" s="434"/>
      <c r="AS582" s="434"/>
      <c r="AT582" s="434"/>
      <c r="AU582" s="434"/>
      <c r="AV582" s="434"/>
      <c r="AW582" s="434"/>
      <c r="AX582" s="434"/>
      <c r="AY582" s="434"/>
      <c r="AZ582" s="434"/>
      <c r="BA582" s="434"/>
      <c r="BB582" s="434"/>
      <c r="BC582" s="434"/>
      <c r="BD582" s="434"/>
      <c r="BE582" s="434"/>
      <c r="BF582" s="434"/>
      <c r="BG582" s="434"/>
      <c r="BH582" s="434"/>
      <c r="BI582" s="434"/>
      <c r="BJ582" s="434"/>
      <c r="BK582" s="434"/>
      <c r="BL582" s="434"/>
      <c r="BM582" s="434"/>
      <c r="BN582" s="434"/>
      <c r="BO582" s="434"/>
      <c r="BP582" s="434"/>
      <c r="BQ582" s="434"/>
      <c r="BR582" s="434"/>
      <c r="BS582" s="434"/>
      <c r="BT582" s="434"/>
      <c r="BU582" s="434"/>
      <c r="BV582" s="434"/>
      <c r="BW582" s="434"/>
      <c r="BX582" s="434"/>
      <c r="BY582" s="434"/>
      <c r="BZ582" s="434"/>
      <c r="CA582" s="434"/>
      <c r="CB582" s="434"/>
      <c r="CC582" s="434"/>
      <c r="CD582" s="434"/>
      <c r="CE582" s="434"/>
      <c r="CF582" s="434"/>
      <c r="CG582" s="434"/>
      <c r="CH582" s="434"/>
      <c r="CI582" s="434"/>
      <c r="CJ582" s="434"/>
      <c r="CK582" s="434"/>
      <c r="CL582" s="434"/>
      <c r="CM582" s="434"/>
      <c r="CN582" s="434"/>
      <c r="CO582" s="434"/>
      <c r="CP582" s="434"/>
      <c r="CQ582" s="434"/>
      <c r="CR582" s="434"/>
      <c r="CS582" s="434"/>
      <c r="CT582" s="434"/>
      <c r="CU582" s="434"/>
      <c r="CV582" s="434"/>
      <c r="CW582" s="434"/>
      <c r="CX582" s="434"/>
      <c r="CY582" s="434"/>
      <c r="CZ582" s="434"/>
      <c r="DA582" s="434"/>
      <c r="DB582" s="434"/>
      <c r="DC582" s="434"/>
      <c r="DD582" s="434"/>
      <c r="DE582" s="434"/>
      <c r="DF582" s="434"/>
      <c r="DG582" s="434"/>
      <c r="DH582" s="434"/>
      <c r="DI582" s="434"/>
      <c r="DJ582" s="434"/>
      <c r="DK582" s="434"/>
      <c r="DL582" s="434"/>
      <c r="DM582" s="434"/>
      <c r="DN582" s="434"/>
      <c r="DO582" s="434"/>
      <c r="DP582" s="434"/>
      <c r="DQ582" s="434"/>
      <c r="DR582" s="434"/>
      <c r="DS582" s="434"/>
      <c r="DT582" s="434"/>
      <c r="DU582" s="434"/>
      <c r="DV582" s="434"/>
      <c r="DW582" s="434"/>
      <c r="DX582" s="434"/>
      <c r="DY582" s="434"/>
      <c r="DZ582" s="434"/>
      <c r="EA582" s="434"/>
      <c r="EB582" s="434"/>
      <c r="EC582" s="434"/>
      <c r="ED582" s="434"/>
      <c r="EE582" s="434"/>
      <c r="EF582" s="434"/>
      <c r="EG582" s="434"/>
      <c r="EH582" s="434"/>
      <c r="EI582" s="434"/>
      <c r="EJ582" s="434"/>
      <c r="EK582" s="434"/>
      <c r="EL582" s="434"/>
      <c r="EM582" s="434"/>
      <c r="EN582" s="434"/>
      <c r="EO582" s="434"/>
      <c r="EP582" s="434"/>
      <c r="EQ582" s="434"/>
      <c r="ER582" s="434"/>
      <c r="ES582" s="434"/>
      <c r="ET582" s="434"/>
      <c r="EU582" s="434"/>
      <c r="EV582" s="434"/>
      <c r="EW582" s="434"/>
      <c r="EX582" s="434"/>
      <c r="EY582" s="434"/>
      <c r="EZ582" s="434"/>
      <c r="FA582" s="434"/>
      <c r="FB582" s="434"/>
      <c r="FC582" s="434"/>
      <c r="FD582" s="434"/>
      <c r="FE582" s="434"/>
      <c r="FF582" s="434"/>
      <c r="FG582" s="434"/>
      <c r="FH582" s="434"/>
      <c r="FI582" s="434"/>
      <c r="FJ582" s="434"/>
      <c r="FK582" s="434"/>
      <c r="FL582" s="434"/>
      <c r="FM582" s="434"/>
      <c r="FN582" s="434"/>
      <c r="FO582" s="434"/>
      <c r="FP582" s="434"/>
      <c r="FQ582" s="434"/>
      <c r="FR582" s="434"/>
      <c r="FS582" s="434"/>
      <c r="FT582" s="434"/>
      <c r="FU582" s="434"/>
      <c r="FV582" s="434"/>
      <c r="FW582" s="434"/>
      <c r="FX582" s="434"/>
      <c r="FY582" s="434"/>
      <c r="FZ582" s="434"/>
      <c r="GA582" s="434"/>
      <c r="GB582" s="434"/>
    </row>
    <row r="583" spans="1:184" s="441" customFormat="1" ht="52.5" customHeight="1">
      <c r="A583" s="410">
        <v>30</v>
      </c>
      <c r="B583" s="437" t="s">
        <v>2843</v>
      </c>
      <c r="C583" s="1129" t="s">
        <v>1236</v>
      </c>
      <c r="D583" s="961">
        <v>18</v>
      </c>
      <c r="E583" s="438"/>
      <c r="F583" s="436">
        <f>SUM(D583*E583)</f>
        <v>0</v>
      </c>
      <c r="G583" s="433"/>
      <c r="H583" s="433"/>
      <c r="I583" s="433"/>
      <c r="J583" s="433"/>
      <c r="K583" s="433"/>
      <c r="L583" s="433"/>
      <c r="M583" s="433"/>
      <c r="N583" s="433"/>
      <c r="O583" s="433"/>
      <c r="P583" s="433"/>
      <c r="Q583" s="433"/>
      <c r="R583" s="433"/>
      <c r="S583" s="434"/>
      <c r="T583" s="434"/>
      <c r="U583" s="434"/>
      <c r="V583" s="434"/>
      <c r="W583" s="434"/>
      <c r="X583" s="434"/>
      <c r="Y583" s="434"/>
      <c r="Z583" s="434"/>
      <c r="AA583" s="434"/>
      <c r="AB583" s="434"/>
      <c r="AC583" s="434"/>
      <c r="AD583" s="434"/>
      <c r="AE583" s="434"/>
      <c r="AF583" s="434"/>
      <c r="AG583" s="434"/>
      <c r="AH583" s="434"/>
      <c r="AI583" s="434"/>
      <c r="AJ583" s="434"/>
      <c r="AK583" s="434"/>
      <c r="AL583" s="434"/>
      <c r="AM583" s="434"/>
      <c r="AN583" s="434"/>
      <c r="AO583" s="434"/>
      <c r="AP583" s="434"/>
      <c r="AQ583" s="434"/>
      <c r="AR583" s="434"/>
      <c r="AS583" s="434"/>
      <c r="AT583" s="434"/>
      <c r="AU583" s="434"/>
      <c r="AV583" s="434"/>
      <c r="AW583" s="434"/>
      <c r="AX583" s="434"/>
      <c r="AY583" s="434"/>
      <c r="AZ583" s="434"/>
      <c r="BA583" s="434"/>
      <c r="BB583" s="434"/>
      <c r="BC583" s="434"/>
      <c r="BD583" s="434"/>
      <c r="BE583" s="434"/>
      <c r="BF583" s="434"/>
      <c r="BG583" s="434"/>
      <c r="BH583" s="434"/>
      <c r="BI583" s="434"/>
      <c r="BJ583" s="434"/>
      <c r="BK583" s="434"/>
      <c r="BL583" s="434"/>
      <c r="BM583" s="434"/>
      <c r="BN583" s="434"/>
      <c r="BO583" s="434"/>
      <c r="BP583" s="434"/>
      <c r="BQ583" s="434"/>
      <c r="BR583" s="434"/>
      <c r="BS583" s="434"/>
      <c r="BT583" s="434"/>
      <c r="BU583" s="434"/>
      <c r="BV583" s="434"/>
      <c r="BW583" s="434"/>
      <c r="BX583" s="434"/>
      <c r="BY583" s="434"/>
      <c r="BZ583" s="434"/>
      <c r="CA583" s="434"/>
      <c r="CB583" s="434"/>
      <c r="CC583" s="434"/>
      <c r="CD583" s="434"/>
      <c r="CE583" s="434"/>
      <c r="CF583" s="434"/>
      <c r="CG583" s="434"/>
      <c r="CH583" s="434"/>
      <c r="CI583" s="434"/>
      <c r="CJ583" s="434"/>
      <c r="CK583" s="434"/>
      <c r="CL583" s="434"/>
      <c r="CM583" s="434"/>
      <c r="CN583" s="434"/>
      <c r="CO583" s="434"/>
      <c r="CP583" s="434"/>
      <c r="CQ583" s="434"/>
      <c r="CR583" s="434"/>
      <c r="CS583" s="434"/>
      <c r="CT583" s="434"/>
      <c r="CU583" s="434"/>
      <c r="CV583" s="434"/>
      <c r="CW583" s="434"/>
      <c r="CX583" s="434"/>
      <c r="CY583" s="434"/>
      <c r="CZ583" s="434"/>
      <c r="DA583" s="434"/>
      <c r="DB583" s="434"/>
      <c r="DC583" s="434"/>
      <c r="DD583" s="434"/>
      <c r="DE583" s="434"/>
      <c r="DF583" s="434"/>
      <c r="DG583" s="434"/>
      <c r="DH583" s="434"/>
      <c r="DI583" s="434"/>
      <c r="DJ583" s="434"/>
      <c r="DK583" s="434"/>
      <c r="DL583" s="434"/>
      <c r="DM583" s="434"/>
      <c r="DN583" s="434"/>
      <c r="DO583" s="434"/>
      <c r="DP583" s="434"/>
      <c r="DQ583" s="434"/>
      <c r="DR583" s="434"/>
      <c r="DS583" s="434"/>
      <c r="DT583" s="434"/>
      <c r="DU583" s="434"/>
      <c r="DV583" s="434"/>
      <c r="DW583" s="434"/>
      <c r="DX583" s="434"/>
      <c r="DY583" s="434"/>
      <c r="DZ583" s="434"/>
      <c r="EA583" s="434"/>
      <c r="EB583" s="434"/>
      <c r="EC583" s="434"/>
      <c r="ED583" s="434"/>
      <c r="EE583" s="434"/>
      <c r="EF583" s="434"/>
      <c r="EG583" s="434"/>
      <c r="EH583" s="434"/>
      <c r="EI583" s="434"/>
      <c r="EJ583" s="434"/>
      <c r="EK583" s="434"/>
      <c r="EL583" s="434"/>
      <c r="EM583" s="434"/>
      <c r="EN583" s="434"/>
      <c r="EO583" s="434"/>
      <c r="EP583" s="434"/>
      <c r="EQ583" s="434"/>
      <c r="ER583" s="434"/>
      <c r="ES583" s="434"/>
      <c r="ET583" s="434"/>
      <c r="EU583" s="434"/>
      <c r="EV583" s="434"/>
      <c r="EW583" s="434"/>
      <c r="EX583" s="434"/>
      <c r="EY583" s="434"/>
      <c r="EZ583" s="434"/>
      <c r="FA583" s="434"/>
      <c r="FB583" s="434"/>
      <c r="FC583" s="434"/>
      <c r="FD583" s="434"/>
      <c r="FE583" s="434"/>
      <c r="FF583" s="434"/>
      <c r="FG583" s="434"/>
      <c r="FH583" s="434"/>
      <c r="FI583" s="434"/>
      <c r="FJ583" s="434"/>
      <c r="FK583" s="434"/>
      <c r="FL583" s="434"/>
      <c r="FM583" s="434"/>
      <c r="FN583" s="434"/>
      <c r="FO583" s="434"/>
      <c r="FP583" s="434"/>
      <c r="FQ583" s="434"/>
      <c r="FR583" s="434"/>
      <c r="FS583" s="434"/>
      <c r="FT583" s="434"/>
      <c r="FU583" s="434"/>
      <c r="FV583" s="434"/>
      <c r="FW583" s="434"/>
      <c r="FX583" s="434"/>
      <c r="FY583" s="434"/>
      <c r="FZ583" s="434"/>
      <c r="GA583" s="434"/>
      <c r="GB583" s="434"/>
    </row>
    <row r="584" spans="1:184" s="399" customFormat="1">
      <c r="A584" s="410"/>
      <c r="B584" s="435"/>
      <c r="C584" s="1128"/>
      <c r="D584" s="953"/>
      <c r="E584" s="409"/>
      <c r="F584" s="409">
        <f>SUM(D584*E584)</f>
        <v>0</v>
      </c>
      <c r="G584" s="398"/>
      <c r="H584" s="398"/>
      <c r="I584" s="398"/>
      <c r="J584" s="398"/>
      <c r="K584" s="398"/>
      <c r="L584" s="398"/>
      <c r="M584" s="398"/>
      <c r="N584" s="398"/>
      <c r="O584" s="398"/>
      <c r="P584" s="398"/>
      <c r="Q584" s="398"/>
      <c r="R584" s="398"/>
    </row>
    <row r="585" spans="1:184" s="399" customFormat="1" ht="63.75">
      <c r="A585" s="410">
        <v>31</v>
      </c>
      <c r="B585" s="435" t="s">
        <v>2792</v>
      </c>
      <c r="C585" s="1128" t="s">
        <v>223</v>
      </c>
      <c r="D585" s="953">
        <v>280</v>
      </c>
      <c r="E585" s="409"/>
      <c r="F585" s="409">
        <f>SUM(D585*E585)</f>
        <v>0</v>
      </c>
      <c r="G585" s="398"/>
      <c r="H585" s="398"/>
      <c r="I585" s="398"/>
      <c r="J585" s="398"/>
      <c r="K585" s="398"/>
      <c r="L585" s="398"/>
      <c r="M585" s="398"/>
      <c r="N585" s="398"/>
      <c r="O585" s="398"/>
      <c r="P585" s="398"/>
      <c r="Q585" s="398"/>
      <c r="R585" s="398"/>
    </row>
    <row r="586" spans="1:184" s="441" customFormat="1">
      <c r="A586" s="410"/>
      <c r="B586" s="437"/>
      <c r="C586" s="1129"/>
      <c r="D586" s="959"/>
      <c r="E586" s="432"/>
      <c r="F586" s="420"/>
      <c r="G586" s="433"/>
      <c r="H586" s="433"/>
      <c r="I586" s="433"/>
      <c r="J586" s="433"/>
      <c r="K586" s="433"/>
      <c r="L586" s="433"/>
      <c r="M586" s="433"/>
      <c r="N586" s="433"/>
      <c r="O586" s="433"/>
      <c r="P586" s="433"/>
      <c r="Q586" s="433"/>
      <c r="R586" s="433"/>
      <c r="S586" s="434"/>
      <c r="T586" s="434"/>
      <c r="U586" s="434"/>
      <c r="V586" s="434"/>
      <c r="W586" s="434"/>
      <c r="X586" s="434"/>
      <c r="Y586" s="434"/>
      <c r="Z586" s="434"/>
      <c r="AA586" s="434"/>
      <c r="AB586" s="434"/>
      <c r="AC586" s="434"/>
      <c r="AD586" s="434"/>
      <c r="AE586" s="434"/>
      <c r="AF586" s="434"/>
      <c r="AG586" s="434"/>
      <c r="AH586" s="434"/>
      <c r="AI586" s="434"/>
      <c r="AJ586" s="434"/>
      <c r="AK586" s="434"/>
      <c r="AL586" s="434"/>
      <c r="AM586" s="434"/>
      <c r="AN586" s="434"/>
      <c r="AO586" s="434"/>
      <c r="AP586" s="434"/>
      <c r="AQ586" s="434"/>
      <c r="AR586" s="434"/>
      <c r="AS586" s="434"/>
      <c r="AT586" s="434"/>
      <c r="AU586" s="434"/>
      <c r="AV586" s="434"/>
      <c r="AW586" s="434"/>
      <c r="AX586" s="434"/>
      <c r="AY586" s="434"/>
      <c r="AZ586" s="434"/>
      <c r="BA586" s="434"/>
      <c r="BB586" s="434"/>
      <c r="BC586" s="434"/>
      <c r="BD586" s="434"/>
      <c r="BE586" s="434"/>
      <c r="BF586" s="434"/>
      <c r="BG586" s="434"/>
      <c r="BH586" s="434"/>
      <c r="BI586" s="434"/>
      <c r="BJ586" s="434"/>
      <c r="BK586" s="434"/>
      <c r="BL586" s="434"/>
      <c r="BM586" s="434"/>
      <c r="BN586" s="434"/>
      <c r="BO586" s="434"/>
      <c r="BP586" s="434"/>
      <c r="BQ586" s="434"/>
      <c r="BR586" s="434"/>
      <c r="BS586" s="434"/>
      <c r="BT586" s="434"/>
      <c r="BU586" s="434"/>
      <c r="BV586" s="434"/>
      <c r="BW586" s="434"/>
      <c r="BX586" s="434"/>
      <c r="BY586" s="434"/>
      <c r="BZ586" s="434"/>
      <c r="CA586" s="434"/>
      <c r="CB586" s="434"/>
      <c r="CC586" s="434"/>
      <c r="CD586" s="434"/>
      <c r="CE586" s="434"/>
      <c r="CF586" s="434"/>
      <c r="CG586" s="434"/>
      <c r="CH586" s="434"/>
      <c r="CI586" s="434"/>
      <c r="CJ586" s="434"/>
      <c r="CK586" s="434"/>
      <c r="CL586" s="434"/>
      <c r="CM586" s="434"/>
      <c r="CN586" s="434"/>
      <c r="CO586" s="434"/>
      <c r="CP586" s="434"/>
      <c r="CQ586" s="434"/>
      <c r="CR586" s="434"/>
      <c r="CS586" s="434"/>
      <c r="CT586" s="434"/>
      <c r="CU586" s="434"/>
      <c r="CV586" s="434"/>
      <c r="CW586" s="434"/>
      <c r="CX586" s="434"/>
      <c r="CY586" s="434"/>
      <c r="CZ586" s="434"/>
      <c r="DA586" s="434"/>
      <c r="DB586" s="434"/>
      <c r="DC586" s="434"/>
      <c r="DD586" s="434"/>
      <c r="DE586" s="434"/>
      <c r="DF586" s="434"/>
      <c r="DG586" s="434"/>
      <c r="DH586" s="434"/>
      <c r="DI586" s="434"/>
      <c r="DJ586" s="434"/>
      <c r="DK586" s="434"/>
      <c r="DL586" s="434"/>
      <c r="DM586" s="434"/>
      <c r="DN586" s="434"/>
      <c r="DO586" s="434"/>
      <c r="DP586" s="434"/>
      <c r="DQ586" s="434"/>
      <c r="DR586" s="434"/>
      <c r="DS586" s="434"/>
      <c r="DT586" s="434"/>
      <c r="DU586" s="434"/>
      <c r="DV586" s="434"/>
      <c r="DW586" s="434"/>
      <c r="DX586" s="434"/>
      <c r="DY586" s="434"/>
      <c r="DZ586" s="434"/>
      <c r="EA586" s="434"/>
      <c r="EB586" s="434"/>
      <c r="EC586" s="434"/>
      <c r="ED586" s="434"/>
      <c r="EE586" s="434"/>
      <c r="EF586" s="434"/>
      <c r="EG586" s="434"/>
      <c r="EH586" s="434"/>
      <c r="EI586" s="434"/>
      <c r="EJ586" s="434"/>
      <c r="EK586" s="434"/>
      <c r="EL586" s="434"/>
      <c r="EM586" s="434"/>
      <c r="EN586" s="434"/>
      <c r="EO586" s="434"/>
      <c r="EP586" s="434"/>
      <c r="EQ586" s="434"/>
      <c r="ER586" s="434"/>
      <c r="ES586" s="434"/>
      <c r="ET586" s="434"/>
      <c r="EU586" s="434"/>
      <c r="EV586" s="434"/>
      <c r="EW586" s="434"/>
      <c r="EX586" s="434"/>
      <c r="EY586" s="434"/>
      <c r="EZ586" s="434"/>
      <c r="FA586" s="434"/>
      <c r="FB586" s="434"/>
      <c r="FC586" s="434"/>
      <c r="FD586" s="434"/>
      <c r="FE586" s="434"/>
      <c r="FF586" s="434"/>
      <c r="FG586" s="434"/>
      <c r="FH586" s="434"/>
      <c r="FI586" s="434"/>
      <c r="FJ586" s="434"/>
      <c r="FK586" s="434"/>
      <c r="FL586" s="434"/>
      <c r="FM586" s="434"/>
      <c r="FN586" s="434"/>
      <c r="FO586" s="434"/>
      <c r="FP586" s="434"/>
      <c r="FQ586" s="434"/>
      <c r="FR586" s="434"/>
      <c r="FS586" s="434"/>
      <c r="FT586" s="434"/>
      <c r="FU586" s="434"/>
      <c r="FV586" s="434"/>
      <c r="FW586" s="434"/>
      <c r="FX586" s="434"/>
      <c r="FY586" s="434"/>
      <c r="FZ586" s="434"/>
      <c r="GA586" s="434"/>
      <c r="GB586" s="434"/>
    </row>
    <row r="587" spans="1:184" s="399" customFormat="1" ht="63.75">
      <c r="A587" s="410">
        <v>32</v>
      </c>
      <c r="B587" s="435" t="s">
        <v>2793</v>
      </c>
      <c r="C587" s="1128" t="s">
        <v>223</v>
      </c>
      <c r="D587" s="953">
        <v>250</v>
      </c>
      <c r="E587" s="409"/>
      <c r="F587" s="409">
        <f>SUM(D587*E587)</f>
        <v>0</v>
      </c>
      <c r="G587" s="398"/>
      <c r="H587" s="398"/>
      <c r="I587" s="398"/>
      <c r="J587" s="398"/>
      <c r="K587" s="398"/>
      <c r="L587" s="398"/>
      <c r="M587" s="398"/>
      <c r="N587" s="398"/>
      <c r="O587" s="398"/>
      <c r="P587" s="398"/>
      <c r="Q587" s="398"/>
      <c r="R587" s="398"/>
    </row>
    <row r="588" spans="1:184" s="399" customFormat="1">
      <c r="A588" s="410"/>
      <c r="B588" s="435"/>
      <c r="C588" s="1128"/>
      <c r="D588" s="953"/>
      <c r="E588" s="409"/>
      <c r="F588" s="409"/>
      <c r="G588" s="398"/>
      <c r="H588" s="398"/>
      <c r="I588" s="398"/>
      <c r="J588" s="398"/>
      <c r="K588" s="398"/>
      <c r="L588" s="398"/>
      <c r="M588" s="398"/>
      <c r="N588" s="398"/>
      <c r="O588" s="398"/>
      <c r="P588" s="398"/>
      <c r="Q588" s="398"/>
      <c r="R588" s="398"/>
    </row>
    <row r="589" spans="1:184" s="430" customFormat="1" ht="51">
      <c r="A589" s="410">
        <v>33</v>
      </c>
      <c r="B589" s="435" t="s">
        <v>2794</v>
      </c>
      <c r="C589" s="472"/>
      <c r="D589" s="962"/>
      <c r="E589" s="429"/>
      <c r="F589" s="409">
        <f t="shared" ref="F589:F595" si="1">SUM(D589*E589)</f>
        <v>0</v>
      </c>
    </row>
    <row r="590" spans="1:184" s="430" customFormat="1" ht="5.25" customHeight="1">
      <c r="A590" s="410"/>
      <c r="B590" s="435"/>
      <c r="C590" s="472"/>
      <c r="D590" s="962"/>
      <c r="E590" s="429"/>
      <c r="F590" s="409">
        <f t="shared" si="1"/>
        <v>0</v>
      </c>
    </row>
    <row r="591" spans="1:184" s="430" customFormat="1">
      <c r="A591" s="410"/>
      <c r="B591" s="435" t="s">
        <v>1911</v>
      </c>
      <c r="C591" s="1128" t="s">
        <v>223</v>
      </c>
      <c r="D591" s="953">
        <v>6</v>
      </c>
      <c r="E591" s="429"/>
      <c r="F591" s="409">
        <f t="shared" si="1"/>
        <v>0</v>
      </c>
    </row>
    <row r="592" spans="1:184" s="430" customFormat="1" ht="5.25" customHeight="1">
      <c r="A592" s="410"/>
      <c r="B592" s="435"/>
      <c r="C592" s="472"/>
      <c r="D592" s="962"/>
      <c r="E592" s="429"/>
      <c r="F592" s="409">
        <f t="shared" si="1"/>
        <v>0</v>
      </c>
    </row>
    <row r="593" spans="1:18" s="430" customFormat="1">
      <c r="A593" s="410"/>
      <c r="B593" s="435" t="s">
        <v>1912</v>
      </c>
      <c r="C593" s="1128" t="s">
        <v>223</v>
      </c>
      <c r="D593" s="953">
        <v>4</v>
      </c>
      <c r="E593" s="429"/>
      <c r="F593" s="409">
        <f t="shared" si="1"/>
        <v>0</v>
      </c>
    </row>
    <row r="594" spans="1:18" s="430" customFormat="1" ht="6" customHeight="1">
      <c r="A594" s="410"/>
      <c r="B594" s="435"/>
      <c r="C594" s="472"/>
      <c r="D594" s="962"/>
      <c r="E594" s="429"/>
      <c r="F594" s="409">
        <f t="shared" si="1"/>
        <v>0</v>
      </c>
    </row>
    <row r="595" spans="1:18" s="430" customFormat="1" ht="51">
      <c r="A595" s="410"/>
      <c r="B595" s="435" t="s">
        <v>1913</v>
      </c>
      <c r="C595" s="1128"/>
      <c r="D595" s="953"/>
      <c r="E595" s="429"/>
      <c r="F595" s="409">
        <f t="shared" si="1"/>
        <v>0</v>
      </c>
    </row>
    <row r="596" spans="1:18" s="422" customFormat="1" ht="7.5" customHeight="1">
      <c r="A596" s="410"/>
      <c r="B596" s="442"/>
      <c r="C596" s="1130"/>
      <c r="D596" s="956"/>
      <c r="E596" s="420"/>
      <c r="F596" s="420"/>
      <c r="G596" s="421"/>
      <c r="H596" s="421"/>
      <c r="I596" s="421"/>
      <c r="J596" s="421"/>
      <c r="K596" s="421"/>
      <c r="L596" s="421"/>
      <c r="M596" s="421"/>
      <c r="N596" s="421"/>
      <c r="O596" s="421"/>
      <c r="P596" s="421"/>
      <c r="Q596" s="421"/>
      <c r="R596" s="421"/>
    </row>
    <row r="597" spans="1:18" s="422" customFormat="1" ht="7.5" customHeight="1">
      <c r="A597" s="410"/>
      <c r="B597" s="443"/>
      <c r="C597" s="1131"/>
      <c r="D597" s="957"/>
      <c r="E597" s="423"/>
      <c r="F597" s="423"/>
      <c r="G597" s="421"/>
      <c r="H597" s="421"/>
      <c r="I597" s="421"/>
      <c r="J597" s="421"/>
      <c r="K597" s="421"/>
      <c r="L597" s="421"/>
      <c r="M597" s="421"/>
      <c r="N597" s="421"/>
      <c r="O597" s="421"/>
      <c r="P597" s="421"/>
      <c r="Q597" s="421"/>
      <c r="R597" s="421"/>
    </row>
    <row r="598" spans="1:18" s="428" customFormat="1">
      <c r="A598" s="410"/>
      <c r="B598" s="426"/>
      <c r="C598" s="1121" t="s">
        <v>1346</v>
      </c>
      <c r="D598" s="958">
        <v>34</v>
      </c>
      <c r="E598" s="427"/>
      <c r="F598" s="409">
        <f>SUM(D598*E598)</f>
        <v>0</v>
      </c>
    </row>
    <row r="599" spans="1:18" s="399" customFormat="1">
      <c r="A599" s="410"/>
      <c r="B599" s="435"/>
      <c r="C599" s="1128"/>
      <c r="D599" s="953"/>
      <c r="E599" s="409"/>
      <c r="F599" s="409"/>
      <c r="G599" s="398"/>
      <c r="H599" s="398"/>
      <c r="I599" s="398"/>
      <c r="J599" s="398"/>
      <c r="K599" s="398"/>
      <c r="L599" s="398"/>
      <c r="M599" s="398"/>
      <c r="N599" s="398"/>
      <c r="O599" s="398"/>
      <c r="P599" s="398"/>
      <c r="Q599" s="398"/>
      <c r="R599" s="398"/>
    </row>
    <row r="600" spans="1:18" s="430" customFormat="1" ht="51">
      <c r="A600" s="410">
        <v>34</v>
      </c>
      <c r="B600" s="435" t="s">
        <v>2794</v>
      </c>
      <c r="C600" s="472"/>
      <c r="D600" s="962"/>
      <c r="E600" s="429"/>
      <c r="F600" s="409">
        <f t="shared" ref="F600:F608" si="2">SUM(D600*E600)</f>
        <v>0</v>
      </c>
    </row>
    <row r="601" spans="1:18" s="430" customFormat="1" ht="6" customHeight="1">
      <c r="A601" s="410"/>
      <c r="B601" s="435"/>
      <c r="C601" s="472"/>
      <c r="D601" s="962"/>
      <c r="E601" s="429"/>
      <c r="F601" s="409">
        <f t="shared" si="2"/>
        <v>0</v>
      </c>
    </row>
    <row r="602" spans="1:18" s="430" customFormat="1">
      <c r="A602" s="410"/>
      <c r="B602" s="435" t="s">
        <v>1911</v>
      </c>
      <c r="C602" s="1128" t="s">
        <v>223</v>
      </c>
      <c r="D602" s="953">
        <v>5</v>
      </c>
      <c r="E602" s="429"/>
      <c r="F602" s="409">
        <f t="shared" si="2"/>
        <v>0</v>
      </c>
    </row>
    <row r="603" spans="1:18" s="430" customFormat="1" ht="5.25" customHeight="1">
      <c r="A603" s="410"/>
      <c r="B603" s="435"/>
      <c r="C603" s="472"/>
      <c r="D603" s="962"/>
      <c r="E603" s="429"/>
      <c r="F603" s="409">
        <f>SUM(D603*E603)</f>
        <v>0</v>
      </c>
    </row>
    <row r="604" spans="1:18" s="430" customFormat="1">
      <c r="A604" s="410"/>
      <c r="B604" s="435" t="s">
        <v>1914</v>
      </c>
      <c r="C604" s="1128" t="s">
        <v>223</v>
      </c>
      <c r="D604" s="953">
        <v>1</v>
      </c>
      <c r="E604" s="429"/>
      <c r="F604" s="409">
        <f>SUM(D604*E604)</f>
        <v>0</v>
      </c>
    </row>
    <row r="605" spans="1:18" s="430" customFormat="1" ht="5.25" customHeight="1">
      <c r="A605" s="410"/>
      <c r="B605" s="435"/>
      <c r="C605" s="472"/>
      <c r="D605" s="962"/>
      <c r="E605" s="429"/>
      <c r="F605" s="409">
        <f t="shared" si="2"/>
        <v>0</v>
      </c>
    </row>
    <row r="606" spans="1:18" s="430" customFormat="1">
      <c r="A606" s="410"/>
      <c r="B606" s="435" t="s">
        <v>1912</v>
      </c>
      <c r="C606" s="1128" t="s">
        <v>223</v>
      </c>
      <c r="D606" s="953">
        <v>4</v>
      </c>
      <c r="E606" s="429"/>
      <c r="F606" s="409">
        <f t="shared" si="2"/>
        <v>0</v>
      </c>
    </row>
    <row r="607" spans="1:18" s="430" customFormat="1" ht="6" customHeight="1">
      <c r="A607" s="410"/>
      <c r="B607" s="435"/>
      <c r="C607" s="472"/>
      <c r="D607" s="962"/>
      <c r="E607" s="429"/>
      <c r="F607" s="409">
        <f t="shared" si="2"/>
        <v>0</v>
      </c>
    </row>
    <row r="608" spans="1:18" s="430" customFormat="1" ht="51">
      <c r="A608" s="410"/>
      <c r="B608" s="435" t="s">
        <v>1913</v>
      </c>
      <c r="C608" s="1128"/>
      <c r="D608" s="953"/>
      <c r="E608" s="429"/>
      <c r="F608" s="409">
        <f t="shared" si="2"/>
        <v>0</v>
      </c>
    </row>
    <row r="609" spans="1:18" s="422" customFormat="1" ht="7.5" customHeight="1">
      <c r="A609" s="410"/>
      <c r="B609" s="442"/>
      <c r="C609" s="1130"/>
      <c r="D609" s="956"/>
      <c r="E609" s="420"/>
      <c r="F609" s="420"/>
      <c r="G609" s="421"/>
      <c r="H609" s="421"/>
      <c r="I609" s="421"/>
      <c r="J609" s="421"/>
      <c r="K609" s="421"/>
      <c r="L609" s="421"/>
      <c r="M609" s="421"/>
      <c r="N609" s="421"/>
      <c r="O609" s="421"/>
      <c r="P609" s="421"/>
      <c r="Q609" s="421"/>
      <c r="R609" s="421"/>
    </row>
    <row r="610" spans="1:18" s="422" customFormat="1" ht="7.5" customHeight="1">
      <c r="A610" s="410"/>
      <c r="B610" s="443"/>
      <c r="C610" s="1131"/>
      <c r="D610" s="957"/>
      <c r="E610" s="423"/>
      <c r="F610" s="423"/>
      <c r="G610" s="421"/>
      <c r="H610" s="421"/>
      <c r="I610" s="421"/>
      <c r="J610" s="421"/>
      <c r="K610" s="421"/>
      <c r="L610" s="421"/>
      <c r="M610" s="421"/>
      <c r="N610" s="421"/>
      <c r="O610" s="421"/>
      <c r="P610" s="421"/>
      <c r="Q610" s="421"/>
      <c r="R610" s="421"/>
    </row>
    <row r="611" spans="1:18" s="428" customFormat="1">
      <c r="A611" s="410"/>
      <c r="B611" s="426"/>
      <c r="C611" s="1121" t="s">
        <v>1346</v>
      </c>
      <c r="D611" s="958">
        <v>10</v>
      </c>
      <c r="E611" s="427"/>
      <c r="F611" s="409">
        <f>SUM(D611*E611)</f>
        <v>0</v>
      </c>
    </row>
    <row r="612" spans="1:18" s="428" customFormat="1">
      <c r="A612" s="410"/>
      <c r="B612" s="426"/>
      <c r="C612" s="1121"/>
      <c r="D612" s="958"/>
      <c r="E612" s="427"/>
      <c r="F612" s="409"/>
    </row>
    <row r="613" spans="1:18" s="430" customFormat="1" ht="51">
      <c r="A613" s="410">
        <v>35</v>
      </c>
      <c r="B613" s="435" t="s">
        <v>2794</v>
      </c>
      <c r="C613" s="472"/>
      <c r="D613" s="962"/>
      <c r="E613" s="429"/>
      <c r="F613" s="409">
        <f t="shared" ref="F613:F619" si="3">SUM(D613*E613)</f>
        <v>0</v>
      </c>
    </row>
    <row r="614" spans="1:18" s="430" customFormat="1" ht="6" customHeight="1">
      <c r="A614" s="410"/>
      <c r="B614" s="435"/>
      <c r="C614" s="472"/>
      <c r="D614" s="962"/>
      <c r="E614" s="429"/>
      <c r="F614" s="409">
        <f t="shared" si="3"/>
        <v>0</v>
      </c>
    </row>
    <row r="615" spans="1:18" s="430" customFormat="1">
      <c r="A615" s="410"/>
      <c r="B615" s="435" t="s">
        <v>1911</v>
      </c>
      <c r="C615" s="1128" t="s">
        <v>223</v>
      </c>
      <c r="D615" s="953">
        <v>3</v>
      </c>
      <c r="E615" s="429"/>
      <c r="F615" s="409">
        <f t="shared" si="3"/>
        <v>0</v>
      </c>
    </row>
    <row r="616" spans="1:18" s="430" customFormat="1" ht="4.5" customHeight="1">
      <c r="A616" s="410"/>
      <c r="B616" s="435"/>
      <c r="C616" s="472"/>
      <c r="D616" s="962"/>
      <c r="E616" s="429"/>
      <c r="F616" s="409">
        <f t="shared" si="3"/>
        <v>0</v>
      </c>
    </row>
    <row r="617" spans="1:18" s="430" customFormat="1">
      <c r="A617" s="410"/>
      <c r="B617" s="435" t="s">
        <v>1912</v>
      </c>
      <c r="C617" s="1128" t="s">
        <v>223</v>
      </c>
      <c r="D617" s="953">
        <v>2</v>
      </c>
      <c r="E617" s="429"/>
      <c r="F617" s="409">
        <f t="shared" si="3"/>
        <v>0</v>
      </c>
    </row>
    <row r="618" spans="1:18" s="430" customFormat="1" ht="6" customHeight="1">
      <c r="A618" s="410"/>
      <c r="B618" s="435"/>
      <c r="C618" s="472"/>
      <c r="D618" s="962"/>
      <c r="E618" s="429"/>
      <c r="F618" s="409">
        <f t="shared" si="3"/>
        <v>0</v>
      </c>
    </row>
    <row r="619" spans="1:18" s="430" customFormat="1" ht="51">
      <c r="A619" s="410"/>
      <c r="B619" s="435" t="s">
        <v>1913</v>
      </c>
      <c r="C619" s="1128"/>
      <c r="D619" s="953"/>
      <c r="E619" s="429"/>
      <c r="F619" s="409">
        <f t="shared" si="3"/>
        <v>0</v>
      </c>
    </row>
    <row r="620" spans="1:18" s="422" customFormat="1" ht="7.5" customHeight="1">
      <c r="A620" s="410"/>
      <c r="B620" s="419"/>
      <c r="C620" s="1119"/>
      <c r="D620" s="956"/>
      <c r="E620" s="420"/>
      <c r="F620" s="420"/>
      <c r="G620" s="421"/>
      <c r="H620" s="421"/>
      <c r="I620" s="421"/>
      <c r="J620" s="421"/>
      <c r="K620" s="421"/>
      <c r="L620" s="421"/>
      <c r="M620" s="421"/>
      <c r="N620" s="421"/>
      <c r="O620" s="421"/>
      <c r="P620" s="421"/>
      <c r="Q620" s="421"/>
      <c r="R620" s="421"/>
    </row>
    <row r="621" spans="1:18" s="422" customFormat="1" ht="7.5" customHeight="1">
      <c r="A621" s="410"/>
      <c r="B621" s="423"/>
      <c r="C621" s="1120"/>
      <c r="D621" s="957"/>
      <c r="E621" s="423"/>
      <c r="F621" s="423"/>
      <c r="G621" s="421"/>
      <c r="H621" s="421"/>
      <c r="I621" s="421"/>
      <c r="J621" s="421"/>
      <c r="K621" s="421"/>
      <c r="L621" s="421"/>
      <c r="M621" s="421"/>
      <c r="N621" s="421"/>
      <c r="O621" s="421"/>
      <c r="P621" s="421"/>
      <c r="Q621" s="421"/>
      <c r="R621" s="421"/>
    </row>
    <row r="622" spans="1:18" s="428" customFormat="1">
      <c r="A622" s="410"/>
      <c r="B622" s="426"/>
      <c r="C622" s="1121" t="s">
        <v>1346</v>
      </c>
      <c r="D622" s="958">
        <v>18</v>
      </c>
      <c r="E622" s="427"/>
      <c r="F622" s="409">
        <f>SUM(D622*E622)</f>
        <v>0</v>
      </c>
    </row>
    <row r="623" spans="1:18" s="428" customFormat="1">
      <c r="A623" s="410"/>
      <c r="B623" s="426"/>
      <c r="C623" s="1121"/>
      <c r="D623" s="958"/>
      <c r="E623" s="427"/>
      <c r="F623" s="409"/>
    </row>
    <row r="624" spans="1:18" s="430" customFormat="1" ht="63.75">
      <c r="A624" s="410">
        <v>36</v>
      </c>
      <c r="B624" s="435" t="s">
        <v>2795</v>
      </c>
      <c r="C624" s="472"/>
      <c r="D624" s="962"/>
      <c r="E624" s="429"/>
      <c r="F624" s="409">
        <f>SUM(D624*E624)</f>
        <v>0</v>
      </c>
    </row>
    <row r="625" spans="1:18" s="422" customFormat="1" ht="7.5" customHeight="1">
      <c r="A625" s="410"/>
      <c r="B625" s="442"/>
      <c r="C625" s="1119"/>
      <c r="D625" s="956"/>
      <c r="E625" s="420"/>
      <c r="F625" s="420"/>
      <c r="G625" s="421"/>
      <c r="H625" s="421"/>
      <c r="I625" s="421"/>
      <c r="J625" s="421"/>
      <c r="K625" s="421"/>
      <c r="L625" s="421"/>
      <c r="M625" s="421"/>
      <c r="N625" s="421"/>
      <c r="O625" s="421"/>
      <c r="P625" s="421"/>
      <c r="Q625" s="421"/>
      <c r="R625" s="421"/>
    </row>
    <row r="626" spans="1:18" s="422" customFormat="1" ht="7.5" customHeight="1">
      <c r="A626" s="410"/>
      <c r="B626" s="443"/>
      <c r="C626" s="1120"/>
      <c r="D626" s="957"/>
      <c r="E626" s="423"/>
      <c r="F626" s="423"/>
      <c r="G626" s="421"/>
      <c r="H626" s="421"/>
      <c r="I626" s="421"/>
      <c r="J626" s="421"/>
      <c r="K626" s="421"/>
      <c r="L626" s="421"/>
      <c r="M626" s="421"/>
      <c r="N626" s="421"/>
      <c r="O626" s="421"/>
      <c r="P626" s="421"/>
      <c r="Q626" s="421"/>
      <c r="R626" s="421"/>
    </row>
    <row r="627" spans="1:18" s="428" customFormat="1">
      <c r="A627" s="410"/>
      <c r="B627" s="426"/>
      <c r="C627" s="1121" t="s">
        <v>1346</v>
      </c>
      <c r="D627" s="958">
        <v>4</v>
      </c>
      <c r="E627" s="427"/>
      <c r="F627" s="409">
        <f>SUM(D627*E627)</f>
        <v>0</v>
      </c>
    </row>
    <row r="628" spans="1:18" s="428" customFormat="1">
      <c r="A628" s="410"/>
      <c r="B628" s="426"/>
      <c r="C628" s="1121"/>
      <c r="D628" s="958"/>
      <c r="E628" s="427"/>
      <c r="F628" s="409"/>
    </row>
    <row r="629" spans="1:18" s="430" customFormat="1" ht="63.75">
      <c r="A629" s="410">
        <v>37</v>
      </c>
      <c r="B629" s="435" t="s">
        <v>2796</v>
      </c>
      <c r="C629" s="472" t="s">
        <v>1236</v>
      </c>
      <c r="D629" s="962">
        <v>400</v>
      </c>
      <c r="E629" s="429"/>
      <c r="F629" s="409">
        <f>SUM(D629*E629)</f>
        <v>0</v>
      </c>
    </row>
    <row r="630" spans="1:18" s="430" customFormat="1">
      <c r="A630" s="410"/>
      <c r="B630" s="435"/>
      <c r="C630" s="472"/>
      <c r="D630" s="962"/>
      <c r="E630" s="429"/>
      <c r="F630" s="409"/>
    </row>
    <row r="631" spans="1:18" s="430" customFormat="1" ht="63.75">
      <c r="A631" s="410">
        <v>38</v>
      </c>
      <c r="B631" s="435" t="s">
        <v>2797</v>
      </c>
      <c r="C631" s="472" t="s">
        <v>1236</v>
      </c>
      <c r="D631" s="962">
        <v>100</v>
      </c>
      <c r="E631" s="429"/>
      <c r="F631" s="409">
        <f>SUM(D631*E631)</f>
        <v>0</v>
      </c>
    </row>
    <row r="632" spans="1:18" s="428" customFormat="1">
      <c r="A632" s="410"/>
      <c r="B632" s="426"/>
      <c r="C632" s="1121"/>
      <c r="D632" s="958"/>
      <c r="E632" s="427"/>
      <c r="F632" s="409"/>
    </row>
    <row r="633" spans="1:18" s="430" customFormat="1" ht="63.75">
      <c r="A633" s="410">
        <v>39</v>
      </c>
      <c r="B633" s="435" t="s">
        <v>2798</v>
      </c>
      <c r="C633" s="472" t="s">
        <v>1236</v>
      </c>
      <c r="D633" s="962">
        <v>20</v>
      </c>
      <c r="E633" s="429"/>
      <c r="F633" s="409">
        <f>SUM(D633*E633)</f>
        <v>0</v>
      </c>
    </row>
    <row r="634" spans="1:18" s="428" customFormat="1">
      <c r="A634" s="410"/>
      <c r="B634" s="426"/>
      <c r="C634" s="1121"/>
      <c r="D634" s="958"/>
      <c r="E634" s="427"/>
      <c r="F634" s="409"/>
    </row>
    <row r="635" spans="1:18" s="430" customFormat="1" ht="63.75">
      <c r="A635" s="410">
        <v>40</v>
      </c>
      <c r="B635" s="435" t="s">
        <v>2799</v>
      </c>
      <c r="C635" s="472" t="s">
        <v>223</v>
      </c>
      <c r="D635" s="962">
        <v>5</v>
      </c>
      <c r="E635" s="429"/>
      <c r="F635" s="409">
        <f>SUM(D635*E635)</f>
        <v>0</v>
      </c>
    </row>
    <row r="636" spans="1:18" s="428" customFormat="1">
      <c r="A636" s="410"/>
      <c r="B636" s="426"/>
      <c r="C636" s="1121"/>
      <c r="D636" s="958"/>
      <c r="E636" s="427"/>
      <c r="F636" s="409"/>
    </row>
    <row r="637" spans="1:18" s="430" customFormat="1" ht="63.75">
      <c r="A637" s="410">
        <v>41</v>
      </c>
      <c r="B637" s="435" t="s">
        <v>2800</v>
      </c>
      <c r="C637" s="472" t="s">
        <v>223</v>
      </c>
      <c r="D637" s="962">
        <v>4</v>
      </c>
      <c r="E637" s="429"/>
      <c r="F637" s="409">
        <f>SUM(D637*E637)</f>
        <v>0</v>
      </c>
    </row>
    <row r="638" spans="1:18" s="428" customFormat="1">
      <c r="A638" s="410"/>
      <c r="B638" s="426"/>
      <c r="C638" s="1121"/>
      <c r="D638" s="958"/>
      <c r="E638" s="427"/>
      <c r="F638" s="409"/>
    </row>
    <row r="639" spans="1:18" s="428" customFormat="1">
      <c r="A639" s="410"/>
      <c r="B639" s="426"/>
      <c r="C639" s="1121"/>
      <c r="D639" s="958"/>
      <c r="E639" s="427"/>
      <c r="F639" s="409"/>
    </row>
    <row r="640" spans="1:18" s="430" customFormat="1" ht="25.5">
      <c r="A640" s="410">
        <v>42</v>
      </c>
      <c r="B640" s="435" t="s">
        <v>1915</v>
      </c>
      <c r="C640" s="472" t="s">
        <v>223</v>
      </c>
      <c r="D640" s="962">
        <v>30</v>
      </c>
      <c r="E640" s="429"/>
      <c r="F640" s="409">
        <f>SUM(D640*E640)</f>
        <v>0</v>
      </c>
    </row>
    <row r="641" spans="1:18" s="428" customFormat="1">
      <c r="A641" s="410"/>
      <c r="B641" s="426"/>
      <c r="C641" s="1121"/>
      <c r="D641" s="958"/>
      <c r="E641" s="427"/>
      <c r="F641" s="409"/>
    </row>
    <row r="642" spans="1:18" s="399" customFormat="1" ht="25.5">
      <c r="A642" s="410"/>
      <c r="B642" s="435" t="s">
        <v>1916</v>
      </c>
      <c r="C642" s="1116"/>
      <c r="D642" s="953"/>
      <c r="E642" s="409"/>
      <c r="F642" s="409">
        <f t="shared" ref="F642:F658" si="4">SUM(D642*E642)</f>
        <v>0</v>
      </c>
      <c r="G642" s="398"/>
      <c r="H642" s="398"/>
      <c r="I642" s="398"/>
      <c r="J642" s="398"/>
      <c r="K642" s="398"/>
      <c r="L642" s="398"/>
      <c r="M642" s="398"/>
      <c r="N642" s="398"/>
      <c r="O642" s="398"/>
      <c r="P642" s="398"/>
      <c r="Q642" s="398"/>
      <c r="R642" s="398"/>
    </row>
    <row r="643" spans="1:18" s="399" customFormat="1" ht="12.75" customHeight="1">
      <c r="A643" s="410"/>
      <c r="B643" s="444"/>
      <c r="C643" s="1116"/>
      <c r="D643" s="953"/>
      <c r="E643" s="409"/>
      <c r="F643" s="409">
        <f t="shared" si="4"/>
        <v>0</v>
      </c>
      <c r="G643" s="398"/>
      <c r="H643" s="398"/>
      <c r="I643" s="398"/>
      <c r="J643" s="398"/>
      <c r="K643" s="398"/>
      <c r="L643" s="398"/>
      <c r="M643" s="398"/>
      <c r="N643" s="398"/>
      <c r="O643" s="398"/>
      <c r="P643" s="398"/>
      <c r="Q643" s="398"/>
      <c r="R643" s="398"/>
    </row>
    <row r="644" spans="1:18" s="399" customFormat="1">
      <c r="A644" s="410">
        <v>43</v>
      </c>
      <c r="B644" s="393" t="s">
        <v>1917</v>
      </c>
      <c r="C644" s="1116" t="s">
        <v>1236</v>
      </c>
      <c r="D644" s="953">
        <v>10250</v>
      </c>
      <c r="E644" s="409"/>
      <c r="F644" s="409">
        <f t="shared" si="4"/>
        <v>0</v>
      </c>
      <c r="G644" s="398"/>
      <c r="H644" s="398"/>
      <c r="I644" s="398"/>
      <c r="J644" s="398"/>
      <c r="K644" s="398"/>
      <c r="L644" s="398"/>
      <c r="M644" s="398"/>
      <c r="N644" s="398"/>
      <c r="O644" s="398"/>
      <c r="P644" s="398"/>
      <c r="Q644" s="398"/>
      <c r="R644" s="398"/>
    </row>
    <row r="645" spans="1:18" s="399" customFormat="1" ht="12.75" customHeight="1">
      <c r="A645" s="410"/>
      <c r="C645" s="1116"/>
      <c r="D645" s="953"/>
      <c r="E645" s="409"/>
      <c r="F645" s="409">
        <f t="shared" si="4"/>
        <v>0</v>
      </c>
      <c r="G645" s="398"/>
      <c r="H645" s="398"/>
      <c r="I645" s="398"/>
      <c r="J645" s="398"/>
      <c r="K645" s="398"/>
      <c r="L645" s="398"/>
      <c r="M645" s="398"/>
      <c r="N645" s="398"/>
      <c r="O645" s="398"/>
      <c r="P645" s="398"/>
      <c r="Q645" s="398"/>
      <c r="R645" s="398"/>
    </row>
    <row r="646" spans="1:18" s="399" customFormat="1">
      <c r="A646" s="410">
        <v>44</v>
      </c>
      <c r="B646" s="393" t="s">
        <v>1918</v>
      </c>
      <c r="C646" s="1116" t="s">
        <v>1236</v>
      </c>
      <c r="D646" s="953">
        <v>200</v>
      </c>
      <c r="E646" s="409"/>
      <c r="F646" s="409">
        <f t="shared" si="4"/>
        <v>0</v>
      </c>
      <c r="G646" s="398"/>
      <c r="H646" s="398"/>
      <c r="I646" s="398"/>
      <c r="J646" s="398"/>
      <c r="K646" s="398"/>
      <c r="L646" s="398"/>
      <c r="M646" s="398"/>
      <c r="N646" s="398"/>
      <c r="O646" s="398"/>
      <c r="P646" s="398"/>
      <c r="Q646" s="398"/>
      <c r="R646" s="398"/>
    </row>
    <row r="647" spans="1:18" s="399" customFormat="1" ht="12.75" customHeight="1">
      <c r="A647" s="410"/>
      <c r="C647" s="1116"/>
      <c r="D647" s="953"/>
      <c r="E647" s="409"/>
      <c r="F647" s="409">
        <f>SUM(D647*E647)</f>
        <v>0</v>
      </c>
      <c r="G647" s="398"/>
      <c r="H647" s="398"/>
      <c r="I647" s="398"/>
      <c r="J647" s="398"/>
      <c r="K647" s="398"/>
      <c r="L647" s="398"/>
      <c r="M647" s="398"/>
      <c r="N647" s="398"/>
      <c r="O647" s="398"/>
      <c r="P647" s="398"/>
      <c r="Q647" s="398"/>
      <c r="R647" s="398"/>
    </row>
    <row r="648" spans="1:18" s="399" customFormat="1">
      <c r="A648" s="410">
        <v>45</v>
      </c>
      <c r="B648" s="393" t="s">
        <v>1919</v>
      </c>
      <c r="C648" s="1116" t="s">
        <v>1236</v>
      </c>
      <c r="D648" s="953">
        <v>200</v>
      </c>
      <c r="E648" s="409"/>
      <c r="F648" s="409">
        <f>SUM(D648*E648)</f>
        <v>0</v>
      </c>
      <c r="G648" s="398"/>
      <c r="H648" s="398"/>
      <c r="I648" s="398"/>
      <c r="J648" s="398"/>
      <c r="K648" s="398"/>
      <c r="L648" s="398"/>
      <c r="M648" s="398"/>
      <c r="N648" s="398"/>
      <c r="O648" s="398"/>
      <c r="P648" s="398"/>
      <c r="Q648" s="398"/>
      <c r="R648" s="398"/>
    </row>
    <row r="649" spans="1:18" s="430" customFormat="1">
      <c r="A649" s="410"/>
      <c r="B649" s="393"/>
      <c r="C649" s="1116"/>
      <c r="D649" s="953"/>
      <c r="E649" s="429"/>
      <c r="F649" s="409"/>
    </row>
    <row r="650" spans="1:18" s="430" customFormat="1">
      <c r="A650" s="410">
        <v>46</v>
      </c>
      <c r="B650" s="424" t="s">
        <v>1920</v>
      </c>
      <c r="C650" s="1116" t="s">
        <v>1236</v>
      </c>
      <c r="D650" s="953">
        <v>220</v>
      </c>
      <c r="E650" s="429"/>
      <c r="F650" s="409">
        <f>SUM(D650*E650)</f>
        <v>0</v>
      </c>
    </row>
    <row r="651" spans="1:18" s="428" customFormat="1">
      <c r="A651" s="410"/>
      <c r="B651" s="426"/>
      <c r="C651" s="1121"/>
      <c r="D651" s="958"/>
      <c r="E651" s="427"/>
      <c r="F651" s="409">
        <f t="shared" si="4"/>
        <v>0</v>
      </c>
    </row>
    <row r="652" spans="1:18" s="430" customFormat="1" ht="25.5">
      <c r="A652" s="410"/>
      <c r="B652" s="393" t="s">
        <v>1921</v>
      </c>
      <c r="C652" s="472"/>
      <c r="D652" s="962"/>
      <c r="E652" s="429"/>
      <c r="F652" s="409">
        <f t="shared" si="4"/>
        <v>0</v>
      </c>
    </row>
    <row r="653" spans="1:18" s="430" customFormat="1">
      <c r="A653" s="410"/>
      <c r="B653" s="393"/>
      <c r="C653" s="472"/>
      <c r="D653" s="962"/>
      <c r="E653" s="429"/>
      <c r="F653" s="409">
        <f t="shared" si="4"/>
        <v>0</v>
      </c>
    </row>
    <row r="654" spans="1:18" s="430" customFormat="1">
      <c r="A654" s="410">
        <v>47</v>
      </c>
      <c r="B654" s="393" t="s">
        <v>1922</v>
      </c>
      <c r="C654" s="1116" t="s">
        <v>1236</v>
      </c>
      <c r="D654" s="953">
        <v>400</v>
      </c>
      <c r="E654" s="429"/>
      <c r="F654" s="409">
        <f t="shared" si="4"/>
        <v>0</v>
      </c>
    </row>
    <row r="655" spans="1:18" s="430" customFormat="1">
      <c r="A655" s="410"/>
      <c r="B655" s="393"/>
      <c r="C655" s="1116"/>
      <c r="D655" s="962"/>
      <c r="E655" s="429"/>
      <c r="F655" s="409">
        <f t="shared" si="4"/>
        <v>0</v>
      </c>
    </row>
    <row r="656" spans="1:18" s="430" customFormat="1">
      <c r="A656" s="410">
        <v>48</v>
      </c>
      <c r="B656" s="393" t="s">
        <v>1923</v>
      </c>
      <c r="C656" s="1116" t="s">
        <v>1236</v>
      </c>
      <c r="D656" s="953">
        <v>400</v>
      </c>
      <c r="E656" s="429"/>
      <c r="F656" s="409">
        <f t="shared" si="4"/>
        <v>0</v>
      </c>
    </row>
    <row r="657" spans="1:18" s="430" customFormat="1">
      <c r="A657" s="410"/>
      <c r="B657" s="393"/>
      <c r="C657" s="1116"/>
      <c r="D657" s="953"/>
      <c r="E657" s="429"/>
      <c r="F657" s="409">
        <f t="shared" si="4"/>
        <v>0</v>
      </c>
    </row>
    <row r="658" spans="1:18" s="430" customFormat="1">
      <c r="A658" s="410">
        <v>49</v>
      </c>
      <c r="B658" s="393" t="s">
        <v>1924</v>
      </c>
      <c r="C658" s="1116" t="s">
        <v>1236</v>
      </c>
      <c r="D658" s="953">
        <v>20</v>
      </c>
      <c r="E658" s="429"/>
      <c r="F658" s="409">
        <f t="shared" si="4"/>
        <v>0</v>
      </c>
    </row>
    <row r="659" spans="1:18" s="430" customFormat="1">
      <c r="A659" s="410"/>
      <c r="B659" s="424"/>
      <c r="C659" s="1116"/>
      <c r="D659" s="953"/>
      <c r="E659" s="429"/>
      <c r="F659" s="409"/>
    </row>
    <row r="660" spans="1:18" s="399" customFormat="1" ht="38.25">
      <c r="A660" s="410"/>
      <c r="B660" s="393" t="s">
        <v>1925</v>
      </c>
      <c r="C660" s="1116"/>
      <c r="D660" s="953"/>
      <c r="E660" s="409"/>
      <c r="F660" s="409">
        <f t="shared" ref="F660:F672" si="5">SUM(D660*E660)</f>
        <v>0</v>
      </c>
      <c r="G660" s="398"/>
      <c r="H660" s="398"/>
      <c r="I660" s="398"/>
      <c r="J660" s="398"/>
      <c r="K660" s="398"/>
      <c r="L660" s="398"/>
      <c r="M660" s="398"/>
      <c r="N660" s="398"/>
      <c r="O660" s="398"/>
      <c r="P660" s="398"/>
      <c r="Q660" s="398"/>
      <c r="R660" s="398"/>
    </row>
    <row r="661" spans="1:18" s="399" customFormat="1" ht="12.75" customHeight="1">
      <c r="A661" s="410"/>
      <c r="B661" s="393"/>
      <c r="C661" s="1116"/>
      <c r="D661" s="953"/>
      <c r="E661" s="409"/>
      <c r="F661" s="409">
        <f t="shared" si="5"/>
        <v>0</v>
      </c>
      <c r="G661" s="398"/>
      <c r="H661" s="398"/>
      <c r="I661" s="398"/>
      <c r="J661" s="398"/>
      <c r="K661" s="398"/>
      <c r="L661" s="398"/>
      <c r="M661" s="398"/>
      <c r="N661" s="398"/>
      <c r="O661" s="398"/>
      <c r="P661" s="398"/>
      <c r="Q661" s="398"/>
      <c r="R661" s="398"/>
    </row>
    <row r="662" spans="1:18" s="399" customFormat="1" ht="14.25">
      <c r="A662" s="410">
        <v>50</v>
      </c>
      <c r="B662" s="393" t="s">
        <v>1926</v>
      </c>
      <c r="C662" s="1116" t="s">
        <v>1236</v>
      </c>
      <c r="D662" s="953">
        <v>300</v>
      </c>
      <c r="E662" s="409"/>
      <c r="F662" s="409">
        <f t="shared" si="5"/>
        <v>0</v>
      </c>
      <c r="G662" s="398"/>
      <c r="H662" s="398"/>
      <c r="I662" s="398"/>
      <c r="J662" s="398"/>
      <c r="K662" s="398"/>
      <c r="L662" s="398"/>
      <c r="M662" s="398"/>
      <c r="N662" s="398"/>
      <c r="O662" s="398"/>
      <c r="P662" s="398"/>
      <c r="Q662" s="398"/>
      <c r="R662" s="398"/>
    </row>
    <row r="663" spans="1:18" s="399" customFormat="1" ht="12.75" customHeight="1">
      <c r="A663" s="410"/>
      <c r="B663" s="393"/>
      <c r="C663" s="1116"/>
      <c r="D663" s="953"/>
      <c r="E663" s="409"/>
      <c r="F663" s="409">
        <f t="shared" si="5"/>
        <v>0</v>
      </c>
      <c r="G663" s="398"/>
      <c r="H663" s="398"/>
      <c r="I663" s="398"/>
      <c r="J663" s="398"/>
      <c r="K663" s="398"/>
      <c r="L663" s="398"/>
      <c r="M663" s="398"/>
      <c r="N663" s="398"/>
      <c r="O663" s="398"/>
      <c r="P663" s="398"/>
      <c r="Q663" s="398"/>
      <c r="R663" s="398"/>
    </row>
    <row r="664" spans="1:18" s="399" customFormat="1" ht="14.25">
      <c r="A664" s="410">
        <v>51</v>
      </c>
      <c r="B664" s="393" t="s">
        <v>1927</v>
      </c>
      <c r="C664" s="1116" t="s">
        <v>1236</v>
      </c>
      <c r="D664" s="953">
        <v>1000</v>
      </c>
      <c r="E664" s="409"/>
      <c r="F664" s="409">
        <f t="shared" si="5"/>
        <v>0</v>
      </c>
      <c r="G664" s="398"/>
      <c r="H664" s="398"/>
      <c r="I664" s="398"/>
      <c r="J664" s="398"/>
      <c r="K664" s="398"/>
      <c r="L664" s="398"/>
      <c r="M664" s="398"/>
      <c r="N664" s="398"/>
      <c r="O664" s="398"/>
      <c r="P664" s="398"/>
      <c r="Q664" s="398"/>
      <c r="R664" s="398"/>
    </row>
    <row r="665" spans="1:18" s="399" customFormat="1" ht="12.75" customHeight="1">
      <c r="A665" s="410"/>
      <c r="B665" s="393"/>
      <c r="C665" s="1116"/>
      <c r="D665" s="953"/>
      <c r="E665" s="409"/>
      <c r="F665" s="409">
        <f t="shared" si="5"/>
        <v>0</v>
      </c>
      <c r="G665" s="398"/>
      <c r="H665" s="398"/>
      <c r="I665" s="398"/>
      <c r="J665" s="398"/>
      <c r="K665" s="398"/>
      <c r="L665" s="398"/>
      <c r="M665" s="398"/>
      <c r="N665" s="398"/>
      <c r="O665" s="398"/>
      <c r="P665" s="398"/>
      <c r="Q665" s="398"/>
      <c r="R665" s="398"/>
    </row>
    <row r="666" spans="1:18" s="399" customFormat="1" ht="14.25">
      <c r="A666" s="410">
        <v>52</v>
      </c>
      <c r="B666" s="393" t="s">
        <v>1928</v>
      </c>
      <c r="C666" s="1116" t="s">
        <v>1236</v>
      </c>
      <c r="D666" s="953">
        <v>24</v>
      </c>
      <c r="E666" s="409"/>
      <c r="F666" s="409">
        <f t="shared" si="5"/>
        <v>0</v>
      </c>
      <c r="G666" s="398"/>
      <c r="H666" s="1488"/>
      <c r="I666" s="398"/>
      <c r="J666" s="398"/>
      <c r="K666" s="398"/>
      <c r="L666" s="398"/>
      <c r="M666" s="398"/>
      <c r="N666" s="398"/>
      <c r="O666" s="398"/>
      <c r="P666" s="398"/>
      <c r="Q666" s="398"/>
      <c r="R666" s="398"/>
    </row>
    <row r="667" spans="1:18" s="399" customFormat="1" ht="12.75" customHeight="1">
      <c r="A667" s="410"/>
      <c r="B667" s="393"/>
      <c r="C667" s="1116"/>
      <c r="D667" s="953"/>
      <c r="E667" s="409"/>
      <c r="F667" s="409">
        <f t="shared" si="5"/>
        <v>0</v>
      </c>
      <c r="G667" s="398"/>
      <c r="H667" s="398"/>
      <c r="I667" s="398"/>
      <c r="J667" s="398"/>
      <c r="K667" s="398"/>
      <c r="L667" s="398"/>
      <c r="M667" s="398"/>
      <c r="N667" s="398"/>
      <c r="O667" s="398"/>
      <c r="P667" s="398"/>
      <c r="Q667" s="398"/>
      <c r="R667" s="398"/>
    </row>
    <row r="668" spans="1:18" s="399" customFormat="1" ht="14.25">
      <c r="A668" s="410">
        <v>53</v>
      </c>
      <c r="B668" s="393" t="s">
        <v>1929</v>
      </c>
      <c r="C668" s="1116" t="s">
        <v>1236</v>
      </c>
      <c r="D668" s="953">
        <v>3600</v>
      </c>
      <c r="E668" s="409"/>
      <c r="F668" s="409">
        <f t="shared" si="5"/>
        <v>0</v>
      </c>
      <c r="G668" s="398"/>
      <c r="H668" s="398"/>
      <c r="I668" s="398"/>
      <c r="J668" s="398"/>
      <c r="K668" s="398"/>
      <c r="L668" s="398"/>
      <c r="M668" s="398"/>
      <c r="N668" s="398"/>
      <c r="O668" s="398"/>
      <c r="P668" s="398"/>
      <c r="Q668" s="398"/>
      <c r="R668" s="398"/>
    </row>
    <row r="669" spans="1:18" s="399" customFormat="1" ht="12.75" customHeight="1">
      <c r="A669" s="410"/>
      <c r="B669" s="393"/>
      <c r="C669" s="1116"/>
      <c r="D669" s="953"/>
      <c r="E669" s="409"/>
      <c r="F669" s="409">
        <f>SUM(D669*E669)</f>
        <v>0</v>
      </c>
      <c r="G669" s="398"/>
      <c r="H669" s="398"/>
      <c r="I669" s="398"/>
      <c r="J669" s="398"/>
      <c r="K669" s="398"/>
      <c r="L669" s="398"/>
      <c r="M669" s="398"/>
      <c r="N669" s="398"/>
      <c r="O669" s="398"/>
      <c r="P669" s="398"/>
      <c r="Q669" s="398"/>
      <c r="R669" s="398"/>
    </row>
    <row r="670" spans="1:18" s="399" customFormat="1" ht="14.25">
      <c r="A670" s="410">
        <v>54</v>
      </c>
      <c r="B670" s="393" t="s">
        <v>1930</v>
      </c>
      <c r="C670" s="1116" t="s">
        <v>1236</v>
      </c>
      <c r="D670" s="953">
        <v>60</v>
      </c>
      <c r="E670" s="409"/>
      <c r="F670" s="409">
        <f>SUM(D670*E670)</f>
        <v>0</v>
      </c>
      <c r="G670" s="398"/>
      <c r="H670" s="398"/>
      <c r="I670" s="398"/>
      <c r="J670" s="398"/>
      <c r="K670" s="398"/>
      <c r="L670" s="398"/>
      <c r="M670" s="398"/>
      <c r="N670" s="398"/>
      <c r="O670" s="398"/>
      <c r="P670" s="398"/>
      <c r="Q670" s="398"/>
      <c r="R670" s="398"/>
    </row>
    <row r="671" spans="1:18" s="399" customFormat="1" ht="12.75" customHeight="1">
      <c r="A671" s="410"/>
      <c r="B671" s="393"/>
      <c r="C671" s="1116"/>
      <c r="D671" s="953"/>
      <c r="E671" s="409"/>
      <c r="F671" s="409">
        <f t="shared" si="5"/>
        <v>0</v>
      </c>
      <c r="G671" s="398"/>
      <c r="H671" s="398"/>
      <c r="I671" s="398"/>
      <c r="J671" s="398"/>
      <c r="K671" s="398"/>
      <c r="L671" s="398"/>
      <c r="M671" s="398"/>
      <c r="N671" s="398"/>
      <c r="O671" s="398"/>
      <c r="P671" s="398"/>
      <c r="Q671" s="398"/>
      <c r="R671" s="398"/>
    </row>
    <row r="672" spans="1:18" s="399" customFormat="1" ht="14.25">
      <c r="A672" s="410">
        <v>55</v>
      </c>
      <c r="B672" s="393" t="s">
        <v>1931</v>
      </c>
      <c r="C672" s="1116" t="s">
        <v>1236</v>
      </c>
      <c r="D672" s="953">
        <v>380</v>
      </c>
      <c r="E672" s="409"/>
      <c r="F672" s="409">
        <f t="shared" si="5"/>
        <v>0</v>
      </c>
      <c r="G672" s="398"/>
      <c r="H672" s="398"/>
      <c r="I672" s="398"/>
      <c r="J672" s="398"/>
      <c r="K672" s="398"/>
      <c r="L672" s="398"/>
      <c r="M672" s="398"/>
      <c r="N672" s="398"/>
      <c r="O672" s="398"/>
      <c r="P672" s="398"/>
      <c r="Q672" s="398"/>
      <c r="R672" s="398"/>
    </row>
    <row r="673" spans="1:18" s="430" customFormat="1">
      <c r="A673" s="410"/>
      <c r="B673" s="393"/>
      <c r="C673" s="1116"/>
      <c r="D673" s="953"/>
      <c r="E673" s="429"/>
      <c r="F673" s="409"/>
    </row>
    <row r="674" spans="1:18" s="399" customFormat="1" ht="14.25">
      <c r="A674" s="410">
        <v>56</v>
      </c>
      <c r="B674" s="393" t="s">
        <v>1932</v>
      </c>
      <c r="C674" s="1116" t="s">
        <v>1236</v>
      </c>
      <c r="D674" s="953">
        <v>8200</v>
      </c>
      <c r="E674" s="409"/>
      <c r="F674" s="409">
        <f t="shared" ref="F674:F682" si="6">SUM(D674*E674)</f>
        <v>0</v>
      </c>
      <c r="G674" s="398"/>
      <c r="H674" s="398"/>
      <c r="I674" s="398"/>
      <c r="J674" s="398"/>
      <c r="K674" s="398"/>
      <c r="L674" s="398"/>
      <c r="M674" s="398"/>
      <c r="N674" s="398"/>
      <c r="O674" s="398"/>
      <c r="P674" s="398"/>
      <c r="Q674" s="398"/>
      <c r="R674" s="398"/>
    </row>
    <row r="675" spans="1:18" s="399" customFormat="1" ht="12.75" customHeight="1">
      <c r="A675" s="410"/>
      <c r="B675" s="393"/>
      <c r="C675" s="1116"/>
      <c r="D675" s="953"/>
      <c r="E675" s="409"/>
      <c r="F675" s="409">
        <f t="shared" si="6"/>
        <v>0</v>
      </c>
      <c r="G675" s="398"/>
      <c r="H675" s="398"/>
      <c r="I675" s="398"/>
      <c r="J675" s="398"/>
      <c r="K675" s="398"/>
      <c r="L675" s="398"/>
      <c r="M675" s="398"/>
      <c r="N675" s="398"/>
      <c r="O675" s="398"/>
      <c r="P675" s="398"/>
      <c r="Q675" s="398"/>
      <c r="R675" s="398"/>
    </row>
    <row r="676" spans="1:18" s="1077" customFormat="1" ht="14.25">
      <c r="A676" s="1087" t="s">
        <v>2698</v>
      </c>
      <c r="B676" s="1079" t="s">
        <v>2699</v>
      </c>
      <c r="C676" s="1126" t="s">
        <v>1236</v>
      </c>
      <c r="D676" s="1069">
        <v>50</v>
      </c>
      <c r="E676" s="1078"/>
      <c r="F676" s="1078">
        <f>SUM(D676*E676)</f>
        <v>0</v>
      </c>
    </row>
    <row r="677" spans="1:18" s="1077" customFormat="1">
      <c r="A677" s="1087"/>
      <c r="B677" s="1079"/>
      <c r="C677" s="1126"/>
      <c r="D677" s="1069"/>
      <c r="E677" s="1078"/>
      <c r="F677" s="1078"/>
    </row>
    <row r="678" spans="1:18" s="399" customFormat="1" ht="14.25">
      <c r="A678" s="410">
        <v>57</v>
      </c>
      <c r="B678" s="393" t="s">
        <v>1933</v>
      </c>
      <c r="C678" s="1116" t="s">
        <v>1236</v>
      </c>
      <c r="D678" s="953">
        <v>450</v>
      </c>
      <c r="E678" s="409"/>
      <c r="F678" s="409">
        <f t="shared" si="6"/>
        <v>0</v>
      </c>
      <c r="G678" s="398"/>
      <c r="H678" s="398"/>
      <c r="I678" s="398"/>
      <c r="J678" s="398"/>
      <c r="K678" s="398"/>
      <c r="L678" s="398"/>
      <c r="M678" s="398"/>
      <c r="N678" s="398"/>
      <c r="O678" s="398"/>
      <c r="P678" s="398"/>
      <c r="Q678" s="398"/>
      <c r="R678" s="398"/>
    </row>
    <row r="679" spans="1:18" s="399" customFormat="1" ht="12.75" customHeight="1">
      <c r="A679" s="410"/>
      <c r="B679" s="393"/>
      <c r="C679" s="1116"/>
      <c r="D679" s="953"/>
      <c r="E679" s="409"/>
      <c r="F679" s="409">
        <f t="shared" si="6"/>
        <v>0</v>
      </c>
      <c r="G679" s="398"/>
      <c r="H679" s="398"/>
      <c r="I679" s="398"/>
      <c r="J679" s="398"/>
      <c r="K679" s="398"/>
      <c r="L679" s="398"/>
      <c r="M679" s="398"/>
      <c r="N679" s="398"/>
      <c r="O679" s="398"/>
      <c r="P679" s="398"/>
      <c r="Q679" s="398"/>
      <c r="R679" s="398"/>
    </row>
    <row r="680" spans="1:18" s="399" customFormat="1" ht="14.25">
      <c r="A680" s="410">
        <v>58</v>
      </c>
      <c r="B680" s="393" t="s">
        <v>1934</v>
      </c>
      <c r="C680" s="1116" t="s">
        <v>1236</v>
      </c>
      <c r="D680" s="953">
        <v>60</v>
      </c>
      <c r="E680" s="409"/>
      <c r="F680" s="409">
        <f t="shared" si="6"/>
        <v>0</v>
      </c>
      <c r="G680" s="398"/>
      <c r="H680" s="1488"/>
      <c r="I680" s="398"/>
      <c r="J680" s="398"/>
      <c r="K680" s="398"/>
      <c r="L680" s="398"/>
      <c r="M680" s="398"/>
      <c r="N680" s="398"/>
      <c r="O680" s="398"/>
      <c r="P680" s="398"/>
      <c r="Q680" s="398"/>
      <c r="R680" s="398"/>
    </row>
    <row r="681" spans="1:18" s="399" customFormat="1" ht="12.75" customHeight="1">
      <c r="A681" s="410"/>
      <c r="B681" s="393"/>
      <c r="C681" s="1116"/>
      <c r="D681" s="953"/>
      <c r="E681" s="409"/>
      <c r="F681" s="409">
        <f t="shared" si="6"/>
        <v>0</v>
      </c>
      <c r="G681" s="398"/>
      <c r="H681" s="398"/>
      <c r="I681" s="398"/>
      <c r="J681" s="398"/>
      <c r="K681" s="398"/>
      <c r="L681" s="398"/>
      <c r="M681" s="398"/>
      <c r="N681" s="398"/>
      <c r="O681" s="398"/>
      <c r="P681" s="398"/>
      <c r="Q681" s="398"/>
      <c r="R681" s="398"/>
    </row>
    <row r="682" spans="1:18" s="399" customFormat="1" ht="14.25">
      <c r="A682" s="410">
        <v>59</v>
      </c>
      <c r="B682" s="393" t="s">
        <v>1935</v>
      </c>
      <c r="C682" s="1116" t="s">
        <v>1236</v>
      </c>
      <c r="D682" s="953">
        <v>120</v>
      </c>
      <c r="E682" s="409"/>
      <c r="F682" s="409">
        <f t="shared" si="6"/>
        <v>0</v>
      </c>
      <c r="G682" s="398"/>
      <c r="H682" s="398"/>
      <c r="I682" s="398"/>
      <c r="J682" s="398"/>
      <c r="K682" s="398"/>
      <c r="L682" s="398"/>
      <c r="M682" s="398"/>
      <c r="N682" s="398"/>
      <c r="O682" s="398"/>
      <c r="P682" s="398"/>
      <c r="Q682" s="398"/>
      <c r="R682" s="398"/>
    </row>
    <row r="683" spans="1:18" s="399" customFormat="1">
      <c r="A683" s="410"/>
      <c r="B683" s="393"/>
      <c r="C683" s="1116"/>
      <c r="D683" s="953"/>
      <c r="E683" s="409"/>
      <c r="F683" s="409"/>
      <c r="G683" s="398"/>
      <c r="H683" s="398"/>
      <c r="I683" s="398"/>
      <c r="J683" s="398"/>
      <c r="K683" s="398"/>
      <c r="L683" s="398"/>
      <c r="M683" s="398"/>
      <c r="N683" s="398"/>
      <c r="O683" s="398"/>
      <c r="P683" s="398"/>
      <c r="Q683" s="398"/>
      <c r="R683" s="398"/>
    </row>
    <row r="684" spans="1:18" s="399" customFormat="1" ht="14.25">
      <c r="A684" s="410">
        <v>60</v>
      </c>
      <c r="B684" s="393" t="s">
        <v>1936</v>
      </c>
      <c r="C684" s="1116" t="s">
        <v>1236</v>
      </c>
      <c r="D684" s="953">
        <v>200</v>
      </c>
      <c r="E684" s="409"/>
      <c r="F684" s="409">
        <f t="shared" ref="F684:F751" si="7">SUM(D684*E684)</f>
        <v>0</v>
      </c>
      <c r="G684" s="398"/>
      <c r="H684" s="1488"/>
      <c r="I684" s="398"/>
      <c r="J684" s="398"/>
      <c r="K684" s="398"/>
      <c r="L684" s="398"/>
      <c r="M684" s="398"/>
      <c r="N684" s="398"/>
      <c r="O684" s="398"/>
      <c r="P684" s="398"/>
      <c r="Q684" s="398"/>
      <c r="R684" s="398"/>
    </row>
    <row r="685" spans="1:18" s="399" customFormat="1" ht="12.75" customHeight="1">
      <c r="A685" s="410"/>
      <c r="B685" s="393"/>
      <c r="C685" s="1116"/>
      <c r="D685" s="953"/>
      <c r="E685" s="409"/>
      <c r="F685" s="409">
        <f t="shared" si="7"/>
        <v>0</v>
      </c>
      <c r="G685" s="398"/>
      <c r="H685" s="398"/>
      <c r="I685" s="398"/>
      <c r="J685" s="398"/>
      <c r="K685" s="398"/>
      <c r="L685" s="398"/>
      <c r="M685" s="398"/>
      <c r="N685" s="398"/>
      <c r="O685" s="398"/>
      <c r="P685" s="398"/>
      <c r="Q685" s="398"/>
      <c r="R685" s="398"/>
    </row>
    <row r="686" spans="1:18" s="399" customFormat="1" ht="14.25">
      <c r="A686" s="410">
        <v>61</v>
      </c>
      <c r="B686" s="393" t="s">
        <v>1937</v>
      </c>
      <c r="C686" s="1116" t="s">
        <v>1236</v>
      </c>
      <c r="D686" s="953">
        <v>120</v>
      </c>
      <c r="E686" s="409"/>
      <c r="F686" s="409">
        <f t="shared" si="7"/>
        <v>0</v>
      </c>
      <c r="G686" s="398"/>
      <c r="H686" s="1488"/>
      <c r="I686" s="398"/>
      <c r="J686" s="398"/>
      <c r="K686" s="398"/>
      <c r="L686" s="398"/>
      <c r="M686" s="398"/>
      <c r="N686" s="398"/>
      <c r="O686" s="398"/>
      <c r="P686" s="398"/>
      <c r="Q686" s="398"/>
      <c r="R686" s="398"/>
    </row>
    <row r="687" spans="1:18" s="399" customFormat="1" ht="12.75" customHeight="1">
      <c r="A687" s="410"/>
      <c r="B687" s="393"/>
      <c r="C687" s="1116"/>
      <c r="D687" s="953"/>
      <c r="E687" s="409"/>
      <c r="F687" s="409">
        <f t="shared" si="7"/>
        <v>0</v>
      </c>
      <c r="G687" s="398"/>
      <c r="H687" s="398"/>
      <c r="I687" s="398"/>
      <c r="J687" s="398"/>
      <c r="K687" s="398"/>
      <c r="L687" s="398"/>
      <c r="M687" s="398"/>
      <c r="N687" s="398"/>
      <c r="O687" s="398"/>
      <c r="P687" s="398"/>
      <c r="Q687" s="398"/>
      <c r="R687" s="398"/>
    </row>
    <row r="688" spans="1:18" s="399" customFormat="1" ht="14.25">
      <c r="A688" s="410">
        <v>62</v>
      </c>
      <c r="B688" s="393" t="s">
        <v>1938</v>
      </c>
      <c r="C688" s="1116" t="s">
        <v>1236</v>
      </c>
      <c r="D688" s="953">
        <v>40</v>
      </c>
      <c r="E688" s="409"/>
      <c r="F688" s="409">
        <f t="shared" si="7"/>
        <v>0</v>
      </c>
      <c r="G688" s="398"/>
      <c r="H688" s="1488"/>
      <c r="I688" s="398"/>
      <c r="J688" s="398"/>
      <c r="K688" s="398"/>
      <c r="L688" s="398"/>
      <c r="M688" s="398"/>
      <c r="N688" s="398"/>
      <c r="O688" s="398"/>
      <c r="P688" s="398"/>
      <c r="Q688" s="398"/>
      <c r="R688" s="398"/>
    </row>
    <row r="689" spans="1:18" s="399" customFormat="1" ht="12.75" customHeight="1">
      <c r="A689" s="410"/>
      <c r="B689" s="393"/>
      <c r="C689" s="1116"/>
      <c r="D689" s="953"/>
      <c r="E689" s="409"/>
      <c r="F689" s="409">
        <f t="shared" si="7"/>
        <v>0</v>
      </c>
      <c r="G689" s="398"/>
      <c r="H689" s="398"/>
      <c r="I689" s="398"/>
      <c r="J689" s="398"/>
      <c r="K689" s="398"/>
      <c r="L689" s="398"/>
      <c r="M689" s="398"/>
      <c r="N689" s="398"/>
      <c r="O689" s="398"/>
      <c r="P689" s="398"/>
      <c r="Q689" s="398"/>
      <c r="R689" s="398"/>
    </row>
    <row r="690" spans="1:18" s="399" customFormat="1" ht="14.25">
      <c r="A690" s="410">
        <v>63</v>
      </c>
      <c r="B690" s="393" t="s">
        <v>1939</v>
      </c>
      <c r="C690" s="1116" t="s">
        <v>1236</v>
      </c>
      <c r="D690" s="953">
        <v>200</v>
      </c>
      <c r="E690" s="409"/>
      <c r="F690" s="409">
        <f t="shared" si="7"/>
        <v>0</v>
      </c>
      <c r="G690" s="398"/>
      <c r="H690" s="1488"/>
      <c r="I690" s="398"/>
      <c r="J690" s="398"/>
      <c r="K690" s="398"/>
      <c r="L690" s="398"/>
      <c r="M690" s="398"/>
      <c r="N690" s="398"/>
      <c r="O690" s="398"/>
      <c r="P690" s="398"/>
      <c r="Q690" s="398"/>
      <c r="R690" s="398"/>
    </row>
    <row r="691" spans="1:18" s="399" customFormat="1" ht="12.75" customHeight="1">
      <c r="A691" s="410"/>
      <c r="B691" s="393"/>
      <c r="C691" s="1116"/>
      <c r="D691" s="953"/>
      <c r="E691" s="409"/>
      <c r="F691" s="409">
        <f t="shared" si="7"/>
        <v>0</v>
      </c>
      <c r="G691" s="398"/>
      <c r="H691" s="398"/>
      <c r="I691" s="398"/>
      <c r="J691" s="398"/>
      <c r="K691" s="398"/>
      <c r="L691" s="398"/>
      <c r="M691" s="398"/>
      <c r="N691" s="398"/>
      <c r="O691" s="398"/>
      <c r="P691" s="398"/>
      <c r="Q691" s="398"/>
      <c r="R691" s="398"/>
    </row>
    <row r="692" spans="1:18" s="399" customFormat="1">
      <c r="A692" s="410">
        <v>64</v>
      </c>
      <c r="B692" s="393" t="s">
        <v>1940</v>
      </c>
      <c r="C692" s="1116" t="s">
        <v>1236</v>
      </c>
      <c r="D692" s="953">
        <v>75</v>
      </c>
      <c r="E692" s="409"/>
      <c r="F692" s="409">
        <f t="shared" si="7"/>
        <v>0</v>
      </c>
      <c r="G692" s="398"/>
      <c r="H692" s="1488"/>
      <c r="I692" s="398"/>
      <c r="J692" s="398"/>
      <c r="K692" s="398"/>
      <c r="L692" s="398"/>
      <c r="M692" s="398"/>
      <c r="N692" s="398"/>
      <c r="O692" s="398"/>
      <c r="P692" s="398"/>
      <c r="Q692" s="398"/>
      <c r="R692" s="398"/>
    </row>
    <row r="693" spans="1:18" s="399" customFormat="1" ht="12.75" customHeight="1">
      <c r="A693" s="410"/>
      <c r="B693" s="393"/>
      <c r="C693" s="1116"/>
      <c r="D693" s="953"/>
      <c r="E693" s="409"/>
      <c r="F693" s="409">
        <f t="shared" si="7"/>
        <v>0</v>
      </c>
      <c r="G693" s="398"/>
      <c r="H693" s="398"/>
      <c r="I693" s="398"/>
      <c r="J693" s="398"/>
      <c r="K693" s="398"/>
      <c r="L693" s="398"/>
      <c r="M693" s="398"/>
      <c r="N693" s="398"/>
      <c r="O693" s="398"/>
      <c r="P693" s="398"/>
      <c r="Q693" s="398"/>
      <c r="R693" s="398"/>
    </row>
    <row r="694" spans="1:18" s="399" customFormat="1">
      <c r="A694" s="410">
        <v>65</v>
      </c>
      <c r="B694" s="393" t="s">
        <v>1941</v>
      </c>
      <c r="C694" s="1116" t="s">
        <v>1236</v>
      </c>
      <c r="D694" s="953">
        <v>13</v>
      </c>
      <c r="E694" s="409"/>
      <c r="F694" s="409">
        <f t="shared" si="7"/>
        <v>0</v>
      </c>
      <c r="G694" s="398"/>
      <c r="H694" s="1488"/>
      <c r="I694" s="398"/>
      <c r="J694" s="398"/>
      <c r="K694" s="398"/>
      <c r="L694" s="398"/>
      <c r="M694" s="398"/>
      <c r="N694" s="398"/>
      <c r="O694" s="398"/>
      <c r="P694" s="398"/>
      <c r="Q694" s="398"/>
      <c r="R694" s="398"/>
    </row>
    <row r="695" spans="1:18" s="399" customFormat="1" ht="12.75" customHeight="1">
      <c r="A695" s="410"/>
      <c r="B695" s="393"/>
      <c r="C695" s="1116"/>
      <c r="D695" s="953"/>
      <c r="E695" s="409"/>
      <c r="F695" s="409">
        <f t="shared" si="7"/>
        <v>0</v>
      </c>
      <c r="G695" s="398"/>
      <c r="H695" s="398"/>
      <c r="I695" s="398"/>
      <c r="J695" s="398"/>
      <c r="K695" s="398"/>
      <c r="L695" s="398"/>
      <c r="M695" s="398"/>
      <c r="N695" s="398"/>
      <c r="O695" s="398"/>
      <c r="P695" s="398"/>
      <c r="Q695" s="398"/>
      <c r="R695" s="398"/>
    </row>
    <row r="696" spans="1:18" s="399" customFormat="1" ht="14.25">
      <c r="A696" s="410">
        <v>66</v>
      </c>
      <c r="B696" s="393" t="s">
        <v>1942</v>
      </c>
      <c r="C696" s="1116" t="s">
        <v>1236</v>
      </c>
      <c r="D696" s="953">
        <v>160</v>
      </c>
      <c r="E696" s="409"/>
      <c r="F696" s="409">
        <f t="shared" si="7"/>
        <v>0</v>
      </c>
      <c r="G696" s="398"/>
      <c r="H696" s="1488"/>
      <c r="I696" s="398"/>
      <c r="J696" s="398"/>
      <c r="K696" s="398"/>
      <c r="L696" s="398"/>
      <c r="M696" s="398"/>
      <c r="N696" s="398"/>
      <c r="O696" s="398"/>
      <c r="P696" s="398"/>
      <c r="Q696" s="398"/>
      <c r="R696" s="398"/>
    </row>
    <row r="697" spans="1:18" s="399" customFormat="1">
      <c r="A697" s="410"/>
      <c r="B697" s="393"/>
      <c r="C697" s="1116"/>
      <c r="D697" s="953"/>
      <c r="E697" s="409"/>
      <c r="F697" s="409">
        <f t="shared" si="7"/>
        <v>0</v>
      </c>
      <c r="G697" s="398"/>
      <c r="H697" s="398"/>
      <c r="I697" s="398"/>
      <c r="J697" s="398"/>
      <c r="K697" s="398"/>
      <c r="L697" s="398"/>
      <c r="M697" s="398"/>
      <c r="N697" s="398"/>
      <c r="O697" s="398"/>
      <c r="P697" s="398"/>
      <c r="Q697" s="398"/>
      <c r="R697" s="398"/>
    </row>
    <row r="698" spans="1:18" s="399" customFormat="1" ht="14.25">
      <c r="A698" s="410">
        <v>67</v>
      </c>
      <c r="B698" s="393" t="s">
        <v>1943</v>
      </c>
      <c r="C698" s="1116" t="s">
        <v>1236</v>
      </c>
      <c r="D698" s="953">
        <v>850</v>
      </c>
      <c r="E698" s="409"/>
      <c r="F698" s="409">
        <f t="shared" si="7"/>
        <v>0</v>
      </c>
      <c r="G698" s="398"/>
      <c r="H698" s="1488"/>
      <c r="I698" s="398"/>
      <c r="J698" s="398"/>
      <c r="K698" s="398"/>
      <c r="L698" s="398"/>
      <c r="M698" s="398"/>
      <c r="N698" s="398"/>
      <c r="O698" s="398"/>
      <c r="P698" s="398"/>
      <c r="Q698" s="398"/>
      <c r="R698" s="398"/>
    </row>
    <row r="699" spans="1:18" s="399" customFormat="1">
      <c r="A699" s="410"/>
      <c r="B699" s="393"/>
      <c r="C699" s="1116"/>
      <c r="D699" s="953"/>
      <c r="E699" s="409"/>
      <c r="F699" s="409">
        <f t="shared" si="7"/>
        <v>0</v>
      </c>
      <c r="G699" s="398"/>
      <c r="H699" s="398"/>
      <c r="I699" s="398"/>
      <c r="J699" s="398"/>
      <c r="K699" s="398"/>
      <c r="L699" s="398"/>
      <c r="M699" s="398"/>
      <c r="N699" s="398"/>
      <c r="O699" s="398"/>
      <c r="P699" s="398"/>
      <c r="Q699" s="398"/>
      <c r="R699" s="398"/>
    </row>
    <row r="700" spans="1:18" s="399" customFormat="1" ht="27">
      <c r="A700" s="410">
        <v>68</v>
      </c>
      <c r="B700" s="1079" t="s">
        <v>2700</v>
      </c>
      <c r="C700" s="1116" t="s">
        <v>1236</v>
      </c>
      <c r="D700" s="953">
        <v>200</v>
      </c>
      <c r="E700" s="409"/>
      <c r="F700" s="409">
        <f>SUM(D700*E700)</f>
        <v>0</v>
      </c>
      <c r="G700" s="398"/>
      <c r="H700" s="1488"/>
      <c r="I700" s="398"/>
      <c r="J700" s="398"/>
      <c r="K700" s="398"/>
      <c r="L700" s="398"/>
      <c r="M700" s="398"/>
      <c r="N700" s="398"/>
      <c r="O700" s="398"/>
      <c r="P700" s="398"/>
      <c r="Q700" s="398"/>
      <c r="R700" s="398"/>
    </row>
    <row r="701" spans="1:18" s="399" customFormat="1">
      <c r="A701" s="410"/>
      <c r="B701" s="1079"/>
      <c r="C701" s="1116"/>
      <c r="D701" s="953"/>
      <c r="E701" s="409"/>
      <c r="F701" s="409"/>
      <c r="G701" s="398"/>
      <c r="H701" s="1488"/>
      <c r="I701" s="398"/>
      <c r="J701" s="398"/>
      <c r="K701" s="398"/>
      <c r="L701" s="398"/>
      <c r="M701" s="398"/>
      <c r="N701" s="398"/>
      <c r="O701" s="398"/>
      <c r="P701" s="398"/>
      <c r="Q701" s="398"/>
      <c r="R701" s="398"/>
    </row>
    <row r="702" spans="1:18" s="1077" customFormat="1" ht="14.25">
      <c r="A702" s="410" t="s">
        <v>2702</v>
      </c>
      <c r="B702" s="1079" t="s">
        <v>2701</v>
      </c>
      <c r="C702" s="1126" t="s">
        <v>1236</v>
      </c>
      <c r="D702" s="1069">
        <v>35</v>
      </c>
      <c r="E702" s="1078"/>
      <c r="F702" s="1078">
        <f>SUM(D702*E702)</f>
        <v>0</v>
      </c>
    </row>
    <row r="703" spans="1:18" s="399" customFormat="1">
      <c r="A703" s="410"/>
      <c r="B703" s="393"/>
      <c r="C703" s="1116"/>
      <c r="D703" s="953"/>
      <c r="E703" s="409"/>
      <c r="F703" s="409">
        <f t="shared" si="7"/>
        <v>0</v>
      </c>
      <c r="G703" s="398"/>
      <c r="H703" s="398"/>
      <c r="I703" s="398"/>
      <c r="J703" s="398"/>
      <c r="K703" s="398"/>
      <c r="L703" s="398"/>
      <c r="M703" s="398"/>
      <c r="N703" s="398"/>
      <c r="O703" s="398"/>
      <c r="P703" s="398"/>
      <c r="Q703" s="398"/>
      <c r="R703" s="398"/>
    </row>
    <row r="704" spans="1:18" s="399" customFormat="1" ht="14.25">
      <c r="A704" s="410">
        <v>69</v>
      </c>
      <c r="B704" s="1079" t="s">
        <v>2703</v>
      </c>
      <c r="C704" s="1116" t="s">
        <v>1236</v>
      </c>
      <c r="D704" s="953">
        <v>100</v>
      </c>
      <c r="E704" s="409"/>
      <c r="F704" s="409">
        <f t="shared" si="7"/>
        <v>0</v>
      </c>
      <c r="G704" s="398"/>
      <c r="H704" s="1488"/>
      <c r="I704" s="398"/>
      <c r="J704" s="398"/>
      <c r="K704" s="398"/>
      <c r="L704" s="398"/>
      <c r="M704" s="398"/>
      <c r="N704" s="398"/>
      <c r="O704" s="398"/>
      <c r="P704" s="398"/>
      <c r="Q704" s="398"/>
      <c r="R704" s="398"/>
    </row>
    <row r="705" spans="1:18" s="399" customFormat="1">
      <c r="A705" s="410"/>
      <c r="B705" s="393"/>
      <c r="C705" s="1116"/>
      <c r="D705" s="953"/>
      <c r="E705" s="409"/>
      <c r="F705" s="409"/>
      <c r="G705" s="398"/>
      <c r="H705" s="398"/>
      <c r="I705" s="398"/>
      <c r="J705" s="398"/>
      <c r="K705" s="398"/>
      <c r="L705" s="398"/>
      <c r="M705" s="398"/>
      <c r="N705" s="398"/>
      <c r="O705" s="398"/>
      <c r="P705" s="398"/>
      <c r="Q705" s="398"/>
      <c r="R705" s="398"/>
    </row>
    <row r="706" spans="1:18" s="399" customFormat="1" ht="14.25">
      <c r="A706" s="410">
        <v>70</v>
      </c>
      <c r="B706" s="1079" t="s">
        <v>2705</v>
      </c>
      <c r="C706" s="1116" t="s">
        <v>1236</v>
      </c>
      <c r="D706" s="953">
        <v>300</v>
      </c>
      <c r="E706" s="409"/>
      <c r="F706" s="409">
        <f>SUM(D706*E706)</f>
        <v>0</v>
      </c>
      <c r="G706" s="398"/>
      <c r="H706" s="1488"/>
      <c r="I706" s="398"/>
      <c r="J706" s="398"/>
      <c r="K706" s="398"/>
      <c r="L706" s="398"/>
      <c r="M706" s="398"/>
      <c r="N706" s="398"/>
      <c r="O706" s="398"/>
      <c r="P706" s="398"/>
      <c r="Q706" s="398"/>
      <c r="R706" s="398"/>
    </row>
    <row r="707" spans="1:18" s="399" customFormat="1">
      <c r="A707" s="410"/>
      <c r="B707" s="393"/>
      <c r="C707" s="1116"/>
      <c r="D707" s="953"/>
      <c r="E707" s="409"/>
      <c r="F707" s="409"/>
      <c r="G707" s="398"/>
      <c r="H707" s="398"/>
      <c r="I707" s="398"/>
      <c r="J707" s="398"/>
      <c r="K707" s="398"/>
      <c r="L707" s="398"/>
      <c r="M707" s="398"/>
      <c r="N707" s="398"/>
      <c r="O707" s="398"/>
      <c r="P707" s="398"/>
      <c r="Q707" s="398"/>
      <c r="R707" s="398"/>
    </row>
    <row r="708" spans="1:18" s="399" customFormat="1" ht="15.75" customHeight="1">
      <c r="A708" s="410">
        <v>71</v>
      </c>
      <c r="B708" s="1079" t="s">
        <v>2706</v>
      </c>
      <c r="C708" s="1116" t="s">
        <v>1236</v>
      </c>
      <c r="D708" s="953">
        <v>500</v>
      </c>
      <c r="E708" s="409"/>
      <c r="F708" s="409">
        <f>SUM(D708*E708)</f>
        <v>0</v>
      </c>
      <c r="G708" s="398"/>
      <c r="H708" s="1488"/>
      <c r="I708" s="398"/>
      <c r="J708" s="398"/>
      <c r="K708" s="398"/>
      <c r="L708" s="398"/>
      <c r="M708" s="398"/>
      <c r="N708" s="398"/>
      <c r="O708" s="398"/>
      <c r="P708" s="398"/>
      <c r="Q708" s="398"/>
      <c r="R708" s="398"/>
    </row>
    <row r="709" spans="1:18" s="399" customFormat="1">
      <c r="A709" s="410"/>
      <c r="B709" s="393"/>
      <c r="C709" s="1116"/>
      <c r="D709" s="953"/>
      <c r="E709" s="409"/>
      <c r="F709" s="409"/>
      <c r="G709" s="398"/>
      <c r="H709" s="398"/>
      <c r="I709" s="398"/>
      <c r="J709" s="398"/>
      <c r="K709" s="398"/>
      <c r="L709" s="398"/>
      <c r="M709" s="398"/>
      <c r="N709" s="398"/>
      <c r="O709" s="398"/>
      <c r="P709" s="398"/>
      <c r="Q709" s="398"/>
      <c r="R709" s="398"/>
    </row>
    <row r="710" spans="1:18" s="1077" customFormat="1" ht="14.25">
      <c r="A710" s="1087" t="s">
        <v>2708</v>
      </c>
      <c r="B710" s="1079" t="s">
        <v>2707</v>
      </c>
      <c r="C710" s="1126" t="s">
        <v>1236</v>
      </c>
      <c r="D710" s="953">
        <v>290</v>
      </c>
      <c r="E710" s="1078"/>
      <c r="F710" s="1078">
        <f>SUM(D710*E710)</f>
        <v>0</v>
      </c>
    </row>
    <row r="711" spans="1:18" s="399" customFormat="1">
      <c r="A711" s="410"/>
      <c r="B711" s="393"/>
      <c r="C711" s="1116"/>
      <c r="D711" s="953"/>
      <c r="E711" s="409"/>
      <c r="F711" s="409"/>
      <c r="G711" s="398"/>
      <c r="H711" s="398"/>
      <c r="I711" s="398"/>
      <c r="J711" s="398"/>
      <c r="K711" s="398"/>
      <c r="L711" s="398"/>
      <c r="M711" s="398"/>
      <c r="N711" s="398"/>
      <c r="O711" s="398"/>
      <c r="P711" s="398"/>
      <c r="Q711" s="398"/>
      <c r="R711" s="398"/>
    </row>
    <row r="712" spans="1:18" s="399" customFormat="1" ht="14.25">
      <c r="A712" s="410">
        <v>72</v>
      </c>
      <c r="B712" s="393" t="s">
        <v>1944</v>
      </c>
      <c r="C712" s="1116" t="s">
        <v>1236</v>
      </c>
      <c r="D712" s="953">
        <v>80</v>
      </c>
      <c r="E712" s="409"/>
      <c r="F712" s="409">
        <f>SUM(D712*E712)</f>
        <v>0</v>
      </c>
      <c r="G712" s="398"/>
      <c r="H712" s="1488"/>
      <c r="I712" s="398"/>
      <c r="J712" s="398"/>
      <c r="K712" s="398"/>
      <c r="L712" s="398"/>
      <c r="M712" s="398"/>
      <c r="N712" s="398"/>
      <c r="O712" s="398"/>
      <c r="P712" s="398"/>
      <c r="Q712" s="398"/>
      <c r="R712" s="398"/>
    </row>
    <row r="713" spans="1:18" s="399" customFormat="1">
      <c r="A713" s="410"/>
      <c r="B713" s="393"/>
      <c r="C713" s="1116"/>
      <c r="D713" s="953"/>
      <c r="E713" s="409"/>
      <c r="F713" s="409"/>
      <c r="G713" s="398"/>
      <c r="H713" s="398"/>
      <c r="I713" s="398"/>
      <c r="J713" s="398"/>
      <c r="K713" s="398"/>
      <c r="L713" s="398"/>
      <c r="M713" s="398"/>
      <c r="N713" s="398"/>
      <c r="O713" s="398"/>
      <c r="P713" s="398"/>
      <c r="Q713" s="398"/>
      <c r="R713" s="398"/>
    </row>
    <row r="714" spans="1:18" s="399" customFormat="1" ht="14.25">
      <c r="A714" s="410">
        <v>73</v>
      </c>
      <c r="B714" s="1079" t="s">
        <v>2704</v>
      </c>
      <c r="C714" s="1116" t="s">
        <v>1236</v>
      </c>
      <c r="D714" s="953">
        <v>45</v>
      </c>
      <c r="E714" s="409"/>
      <c r="F714" s="409">
        <f>SUM(D714*E714)</f>
        <v>0</v>
      </c>
      <c r="G714" s="398"/>
      <c r="H714" s="1488"/>
      <c r="I714" s="398"/>
      <c r="J714" s="398"/>
      <c r="K714" s="398"/>
      <c r="L714" s="398"/>
      <c r="M714" s="398"/>
      <c r="N714" s="398"/>
      <c r="O714" s="398"/>
      <c r="P714" s="398"/>
      <c r="Q714" s="398"/>
      <c r="R714" s="398"/>
    </row>
    <row r="715" spans="1:18" s="399" customFormat="1">
      <c r="A715" s="410"/>
      <c r="B715" s="293"/>
      <c r="C715" s="1109"/>
      <c r="D715" s="945"/>
      <c r="E715" s="409"/>
      <c r="F715" s="376">
        <f t="shared" ref="F715:F720" si="8">SUM(D715*E715)</f>
        <v>0</v>
      </c>
      <c r="G715" s="398"/>
      <c r="H715" s="398"/>
      <c r="I715" s="398"/>
      <c r="J715" s="398"/>
      <c r="K715" s="398"/>
      <c r="L715" s="398"/>
      <c r="M715" s="398"/>
      <c r="N715" s="398"/>
      <c r="O715" s="398"/>
      <c r="P715" s="398"/>
      <c r="Q715" s="398"/>
      <c r="R715" s="398"/>
    </row>
    <row r="716" spans="1:18" s="399" customFormat="1" ht="14.25">
      <c r="A716" s="410">
        <v>74</v>
      </c>
      <c r="B716" s="293" t="s">
        <v>1945</v>
      </c>
      <c r="C716" s="1109" t="s">
        <v>1236</v>
      </c>
      <c r="D716" s="945">
        <v>120</v>
      </c>
      <c r="E716" s="409"/>
      <c r="F716" s="376">
        <f t="shared" si="8"/>
        <v>0</v>
      </c>
      <c r="G716" s="398"/>
      <c r="H716" s="1488"/>
      <c r="I716" s="398"/>
      <c r="J716" s="398"/>
      <c r="K716" s="398"/>
      <c r="L716" s="398"/>
      <c r="M716" s="398"/>
      <c r="N716" s="398"/>
      <c r="O716" s="398"/>
      <c r="P716" s="398"/>
      <c r="Q716" s="398"/>
      <c r="R716" s="398"/>
    </row>
    <row r="717" spans="1:18" s="399" customFormat="1">
      <c r="A717" s="410"/>
      <c r="B717" s="293"/>
      <c r="C717" s="1109"/>
      <c r="D717" s="945"/>
      <c r="E717" s="409"/>
      <c r="F717" s="376">
        <f t="shared" si="8"/>
        <v>0</v>
      </c>
      <c r="G717" s="398"/>
      <c r="H717" s="398"/>
      <c r="I717" s="398"/>
      <c r="J717" s="398"/>
      <c r="K717" s="398"/>
      <c r="L717" s="398"/>
      <c r="M717" s="398"/>
      <c r="N717" s="398"/>
      <c r="O717" s="398"/>
      <c r="P717" s="398"/>
      <c r="Q717" s="398"/>
      <c r="R717" s="398"/>
    </row>
    <row r="718" spans="1:18" s="399" customFormat="1" ht="14.25">
      <c r="A718" s="410">
        <v>75</v>
      </c>
      <c r="B718" s="293" t="s">
        <v>1946</v>
      </c>
      <c r="C718" s="1109" t="s">
        <v>1236</v>
      </c>
      <c r="D718" s="945">
        <v>120</v>
      </c>
      <c r="E718" s="409"/>
      <c r="F718" s="376">
        <f t="shared" si="8"/>
        <v>0</v>
      </c>
      <c r="G718" s="398"/>
      <c r="H718" s="1488"/>
      <c r="I718" s="398"/>
      <c r="J718" s="398"/>
      <c r="K718" s="398"/>
      <c r="L718" s="398"/>
      <c r="M718" s="398"/>
      <c r="N718" s="398"/>
      <c r="O718" s="398"/>
      <c r="P718" s="398"/>
      <c r="Q718" s="398"/>
      <c r="R718" s="398"/>
    </row>
    <row r="719" spans="1:18" s="399" customFormat="1">
      <c r="A719" s="410"/>
      <c r="B719" s="293"/>
      <c r="C719" s="1109"/>
      <c r="D719" s="945"/>
      <c r="E719" s="409"/>
      <c r="F719" s="376">
        <f t="shared" si="8"/>
        <v>0</v>
      </c>
      <c r="G719" s="398"/>
      <c r="H719" s="398"/>
      <c r="I719" s="398"/>
      <c r="J719" s="398"/>
      <c r="K719" s="398"/>
      <c r="L719" s="398"/>
      <c r="M719" s="398"/>
      <c r="N719" s="398"/>
      <c r="O719" s="398"/>
      <c r="P719" s="398"/>
      <c r="Q719" s="398"/>
      <c r="R719" s="398"/>
    </row>
    <row r="720" spans="1:18" s="399" customFormat="1">
      <c r="A720" s="410">
        <v>76</v>
      </c>
      <c r="B720" s="293" t="s">
        <v>1947</v>
      </c>
      <c r="C720" s="1109" t="s">
        <v>1236</v>
      </c>
      <c r="D720" s="945">
        <v>120</v>
      </c>
      <c r="E720" s="409"/>
      <c r="F720" s="376">
        <f t="shared" si="8"/>
        <v>0</v>
      </c>
      <c r="G720" s="398"/>
      <c r="H720" s="1488"/>
      <c r="I720" s="398"/>
      <c r="J720" s="398"/>
      <c r="K720" s="398"/>
      <c r="L720" s="398"/>
      <c r="M720" s="398"/>
      <c r="N720" s="398"/>
      <c r="O720" s="398"/>
      <c r="P720" s="398"/>
      <c r="Q720" s="398"/>
      <c r="R720" s="398"/>
    </row>
    <row r="721" spans="1:18" s="399" customFormat="1">
      <c r="A721" s="410"/>
      <c r="B721" s="393"/>
      <c r="C721" s="1116"/>
      <c r="D721" s="953"/>
      <c r="E721" s="409"/>
      <c r="F721" s="409">
        <f t="shared" si="7"/>
        <v>0</v>
      </c>
      <c r="G721" s="398"/>
      <c r="H721" s="398"/>
      <c r="I721" s="398"/>
      <c r="J721" s="398"/>
      <c r="K721" s="398"/>
      <c r="L721" s="398"/>
      <c r="M721" s="398"/>
      <c r="N721" s="398"/>
      <c r="O721" s="398"/>
      <c r="P721" s="398"/>
      <c r="Q721" s="398"/>
      <c r="R721" s="398"/>
    </row>
    <row r="722" spans="1:18" s="399" customFormat="1">
      <c r="A722" s="410"/>
      <c r="B722" s="393" t="s">
        <v>1948</v>
      </c>
      <c r="C722" s="1116"/>
      <c r="D722" s="953"/>
      <c r="E722" s="409"/>
      <c r="F722" s="409">
        <f t="shared" si="7"/>
        <v>0</v>
      </c>
      <c r="G722" s="398"/>
      <c r="H722" s="398"/>
      <c r="I722" s="398"/>
      <c r="J722" s="398"/>
      <c r="K722" s="398"/>
      <c r="L722" s="398"/>
      <c r="M722" s="398"/>
      <c r="N722" s="398"/>
      <c r="O722" s="398"/>
      <c r="P722" s="398"/>
      <c r="Q722" s="398"/>
      <c r="R722" s="398"/>
    </row>
    <row r="723" spans="1:18" s="399" customFormat="1">
      <c r="A723" s="410"/>
      <c r="B723" s="393"/>
      <c r="C723" s="1116"/>
      <c r="D723" s="953"/>
      <c r="E723" s="409"/>
      <c r="F723" s="409">
        <f t="shared" si="7"/>
        <v>0</v>
      </c>
      <c r="G723" s="398"/>
      <c r="H723" s="398"/>
      <c r="I723" s="398"/>
      <c r="J723" s="398"/>
      <c r="K723" s="398"/>
      <c r="L723" s="398"/>
      <c r="M723" s="398"/>
      <c r="N723" s="398"/>
      <c r="O723" s="398"/>
      <c r="P723" s="398"/>
      <c r="Q723" s="398"/>
      <c r="R723" s="398"/>
    </row>
    <row r="724" spans="1:18" s="399" customFormat="1" ht="25.5">
      <c r="A724" s="410">
        <v>77</v>
      </c>
      <c r="B724" s="393" t="s">
        <v>1949</v>
      </c>
      <c r="C724" s="1116" t="s">
        <v>223</v>
      </c>
      <c r="D724" s="953">
        <v>43</v>
      </c>
      <c r="E724" s="409"/>
      <c r="F724" s="409">
        <f t="shared" si="7"/>
        <v>0</v>
      </c>
      <c r="G724" s="398"/>
      <c r="H724" s="398"/>
      <c r="I724" s="398"/>
      <c r="J724" s="398"/>
      <c r="K724" s="398"/>
      <c r="L724" s="398"/>
      <c r="M724" s="398"/>
      <c r="N724" s="398"/>
      <c r="O724" s="398"/>
      <c r="P724" s="398"/>
      <c r="Q724" s="398"/>
      <c r="R724" s="398"/>
    </row>
    <row r="725" spans="1:18" s="399" customFormat="1" ht="12.75" customHeight="1">
      <c r="A725" s="410"/>
      <c r="B725" s="393"/>
      <c r="C725" s="1116"/>
      <c r="D725" s="953"/>
      <c r="E725" s="409"/>
      <c r="F725" s="409">
        <f t="shared" si="7"/>
        <v>0</v>
      </c>
      <c r="G725" s="398"/>
      <c r="H725" s="398"/>
      <c r="I725" s="398"/>
      <c r="J725" s="398"/>
      <c r="K725" s="398"/>
      <c r="L725" s="398"/>
      <c r="M725" s="398"/>
      <c r="N725" s="398"/>
      <c r="O725" s="398"/>
      <c r="P725" s="398"/>
      <c r="Q725" s="398"/>
      <c r="R725" s="398"/>
    </row>
    <row r="726" spans="1:18" s="399" customFormat="1" ht="25.5">
      <c r="A726" s="410">
        <v>78</v>
      </c>
      <c r="B726" s="393" t="s">
        <v>1950</v>
      </c>
      <c r="C726" s="1116" t="s">
        <v>223</v>
      </c>
      <c r="D726" s="953">
        <v>27</v>
      </c>
      <c r="E726" s="409"/>
      <c r="F726" s="409">
        <f t="shared" si="7"/>
        <v>0</v>
      </c>
      <c r="G726" s="398"/>
      <c r="H726" s="398"/>
      <c r="I726" s="398"/>
      <c r="J726" s="398"/>
      <c r="K726" s="398"/>
      <c r="L726" s="398"/>
      <c r="M726" s="398"/>
      <c r="N726" s="398"/>
      <c r="O726" s="398"/>
      <c r="P726" s="398"/>
      <c r="Q726" s="398"/>
      <c r="R726" s="398"/>
    </row>
    <row r="727" spans="1:18" s="399" customFormat="1">
      <c r="A727" s="410"/>
      <c r="B727" s="393"/>
      <c r="C727" s="1116"/>
      <c r="D727" s="953"/>
      <c r="E727" s="409"/>
      <c r="F727" s="409">
        <f t="shared" si="7"/>
        <v>0</v>
      </c>
      <c r="G727" s="398"/>
      <c r="H727" s="398"/>
      <c r="I727" s="398"/>
      <c r="J727" s="398"/>
      <c r="K727" s="398"/>
      <c r="L727" s="398"/>
      <c r="M727" s="398"/>
      <c r="N727" s="398"/>
      <c r="O727" s="398"/>
      <c r="P727" s="398"/>
      <c r="Q727" s="398"/>
      <c r="R727" s="398"/>
    </row>
    <row r="728" spans="1:18" s="399" customFormat="1" ht="25.5">
      <c r="A728" s="410">
        <v>79</v>
      </c>
      <c r="B728" s="393" t="s">
        <v>1951</v>
      </c>
      <c r="C728" s="1116" t="s">
        <v>223</v>
      </c>
      <c r="D728" s="953">
        <v>6</v>
      </c>
      <c r="E728" s="409"/>
      <c r="F728" s="409">
        <f t="shared" si="7"/>
        <v>0</v>
      </c>
      <c r="G728" s="398"/>
      <c r="H728" s="398"/>
      <c r="I728" s="398"/>
      <c r="J728" s="398"/>
      <c r="K728" s="398"/>
      <c r="L728" s="398"/>
      <c r="M728" s="398"/>
      <c r="N728" s="398"/>
      <c r="O728" s="398"/>
      <c r="P728" s="398"/>
      <c r="Q728" s="398"/>
      <c r="R728" s="398"/>
    </row>
    <row r="729" spans="1:18" s="399" customFormat="1">
      <c r="A729" s="410"/>
      <c r="B729" s="393"/>
      <c r="C729" s="1116"/>
      <c r="D729" s="953"/>
      <c r="E729" s="409"/>
      <c r="F729" s="409">
        <f t="shared" si="7"/>
        <v>0</v>
      </c>
      <c r="G729" s="398"/>
      <c r="H729" s="398"/>
      <c r="I729" s="398"/>
      <c r="J729" s="398"/>
      <c r="K729" s="398"/>
      <c r="L729" s="398"/>
      <c r="M729" s="398"/>
      <c r="N729" s="398"/>
      <c r="O729" s="398"/>
      <c r="P729" s="398"/>
      <c r="Q729" s="398"/>
      <c r="R729" s="398"/>
    </row>
    <row r="730" spans="1:18" s="399" customFormat="1" ht="25.5">
      <c r="A730" s="410">
        <v>80</v>
      </c>
      <c r="B730" s="393" t="s">
        <v>1952</v>
      </c>
      <c r="C730" s="1116" t="s">
        <v>223</v>
      </c>
      <c r="D730" s="953">
        <v>1</v>
      </c>
      <c r="E730" s="409"/>
      <c r="F730" s="409">
        <f t="shared" si="7"/>
        <v>0</v>
      </c>
      <c r="G730" s="398"/>
      <c r="H730" s="398"/>
      <c r="I730" s="398"/>
      <c r="J730" s="398"/>
      <c r="K730" s="398"/>
      <c r="L730" s="398"/>
      <c r="M730" s="398"/>
      <c r="N730" s="398"/>
      <c r="O730" s="398"/>
      <c r="P730" s="398"/>
      <c r="Q730" s="398"/>
      <c r="R730" s="398"/>
    </row>
    <row r="731" spans="1:18" s="399" customFormat="1" ht="12.75" customHeight="1">
      <c r="A731" s="410"/>
      <c r="B731" s="393"/>
      <c r="C731" s="1116"/>
      <c r="D731" s="953"/>
      <c r="E731" s="409"/>
      <c r="F731" s="409">
        <f t="shared" si="7"/>
        <v>0</v>
      </c>
      <c r="G731" s="398"/>
      <c r="H731" s="398"/>
      <c r="I731" s="398"/>
      <c r="J731" s="398"/>
      <c r="K731" s="398"/>
      <c r="L731" s="398"/>
      <c r="M731" s="398"/>
      <c r="N731" s="398"/>
      <c r="O731" s="398"/>
      <c r="P731" s="398"/>
      <c r="Q731" s="398"/>
      <c r="R731" s="398"/>
    </row>
    <row r="732" spans="1:18" s="399" customFormat="1" ht="25.5">
      <c r="A732" s="410">
        <v>81</v>
      </c>
      <c r="B732" s="393" t="s">
        <v>1953</v>
      </c>
      <c r="C732" s="1116" t="s">
        <v>223</v>
      </c>
      <c r="D732" s="953">
        <v>1</v>
      </c>
      <c r="E732" s="409"/>
      <c r="F732" s="409">
        <f>SUM(D732*E732)</f>
        <v>0</v>
      </c>
      <c r="G732" s="398"/>
      <c r="H732" s="398"/>
      <c r="I732" s="398"/>
      <c r="J732" s="398"/>
      <c r="K732" s="398"/>
      <c r="L732" s="398"/>
      <c r="M732" s="398"/>
      <c r="N732" s="398"/>
      <c r="O732" s="398"/>
      <c r="P732" s="398"/>
      <c r="Q732" s="398"/>
      <c r="R732" s="398"/>
    </row>
    <row r="733" spans="1:18" s="399" customFormat="1" ht="12.75" customHeight="1">
      <c r="A733" s="410"/>
      <c r="B733" s="393"/>
      <c r="C733" s="1116"/>
      <c r="D733" s="953"/>
      <c r="E733" s="409"/>
      <c r="F733" s="409">
        <f>SUM(D733*E733)</f>
        <v>0</v>
      </c>
      <c r="G733" s="398"/>
      <c r="H733" s="398"/>
      <c r="I733" s="398"/>
      <c r="J733" s="398"/>
      <c r="K733" s="398"/>
      <c r="L733" s="398"/>
      <c r="M733" s="398"/>
      <c r="N733" s="398"/>
      <c r="O733" s="398"/>
      <c r="P733" s="398"/>
      <c r="Q733" s="398"/>
      <c r="R733" s="398"/>
    </row>
    <row r="734" spans="1:18" s="399" customFormat="1" ht="25.5">
      <c r="A734" s="410">
        <v>82</v>
      </c>
      <c r="B734" s="393" t="s">
        <v>1954</v>
      </c>
      <c r="C734" s="1116" t="s">
        <v>223</v>
      </c>
      <c r="D734" s="953">
        <v>1</v>
      </c>
      <c r="E734" s="409"/>
      <c r="F734" s="409">
        <f t="shared" si="7"/>
        <v>0</v>
      </c>
      <c r="G734" s="398"/>
      <c r="H734" s="398"/>
      <c r="I734" s="398"/>
      <c r="J734" s="398"/>
      <c r="K734" s="398"/>
      <c r="L734" s="398"/>
      <c r="M734" s="398"/>
      <c r="N734" s="398"/>
      <c r="O734" s="398"/>
      <c r="P734" s="398"/>
      <c r="Q734" s="398"/>
      <c r="R734" s="398"/>
    </row>
    <row r="735" spans="1:18" s="399" customFormat="1">
      <c r="A735" s="410"/>
      <c r="B735" s="445"/>
      <c r="C735" s="1132"/>
      <c r="D735" s="953"/>
      <c r="E735" s="409"/>
      <c r="F735" s="409">
        <f t="shared" si="7"/>
        <v>0</v>
      </c>
      <c r="G735" s="398"/>
      <c r="H735" s="398"/>
      <c r="I735" s="398"/>
      <c r="J735" s="398"/>
      <c r="K735" s="398"/>
      <c r="L735" s="398"/>
      <c r="M735" s="398"/>
      <c r="N735" s="398"/>
      <c r="O735" s="398"/>
      <c r="P735" s="398"/>
      <c r="Q735" s="398"/>
      <c r="R735" s="398"/>
    </row>
    <row r="736" spans="1:18" s="399" customFormat="1" ht="38.25">
      <c r="A736" s="410">
        <v>83</v>
      </c>
      <c r="B736" s="393" t="s">
        <v>1955</v>
      </c>
      <c r="C736" s="1116" t="s">
        <v>223</v>
      </c>
      <c r="D736" s="953">
        <v>2</v>
      </c>
      <c r="E736" s="409"/>
      <c r="F736" s="409">
        <f>SUM(D736*E736)</f>
        <v>0</v>
      </c>
      <c r="G736" s="398"/>
      <c r="H736" s="398"/>
      <c r="I736" s="398"/>
      <c r="J736" s="398"/>
      <c r="K736" s="398"/>
      <c r="L736" s="398"/>
      <c r="M736" s="398"/>
      <c r="N736" s="398"/>
      <c r="O736" s="398"/>
      <c r="P736" s="398"/>
      <c r="Q736" s="398"/>
      <c r="R736" s="398"/>
    </row>
    <row r="737" spans="1:18" s="399" customFormat="1">
      <c r="A737" s="410"/>
      <c r="B737" s="445"/>
      <c r="C737" s="1132"/>
      <c r="D737" s="953"/>
      <c r="E737" s="409"/>
      <c r="F737" s="409">
        <f t="shared" si="7"/>
        <v>0</v>
      </c>
      <c r="G737" s="398"/>
      <c r="H737" s="398"/>
      <c r="I737" s="398"/>
      <c r="J737" s="398"/>
      <c r="K737" s="398"/>
      <c r="L737" s="398"/>
      <c r="M737" s="398"/>
      <c r="N737" s="398"/>
      <c r="O737" s="398"/>
      <c r="P737" s="398"/>
      <c r="Q737" s="398"/>
      <c r="R737" s="398"/>
    </row>
    <row r="738" spans="1:18" s="399" customFormat="1" ht="25.5">
      <c r="A738" s="410">
        <v>84</v>
      </c>
      <c r="B738" s="393" t="s">
        <v>1956</v>
      </c>
      <c r="C738" s="1116" t="s">
        <v>223</v>
      </c>
      <c r="D738" s="953">
        <v>8</v>
      </c>
      <c r="E738" s="409"/>
      <c r="F738" s="409">
        <f t="shared" si="7"/>
        <v>0</v>
      </c>
      <c r="G738" s="398"/>
      <c r="H738" s="398"/>
      <c r="I738" s="398"/>
      <c r="J738" s="398"/>
      <c r="K738" s="398"/>
      <c r="L738" s="398"/>
      <c r="M738" s="398"/>
      <c r="N738" s="398"/>
      <c r="O738" s="398"/>
      <c r="P738" s="398"/>
      <c r="Q738" s="398"/>
      <c r="R738" s="398"/>
    </row>
    <row r="739" spans="1:18" s="399" customFormat="1">
      <c r="A739" s="410"/>
      <c r="B739" s="393"/>
      <c r="C739" s="1116"/>
      <c r="D739" s="953"/>
      <c r="E739" s="409"/>
      <c r="F739" s="409">
        <f t="shared" si="7"/>
        <v>0</v>
      </c>
      <c r="G739" s="398"/>
      <c r="H739" s="398"/>
      <c r="I739" s="398"/>
      <c r="J739" s="398"/>
      <c r="K739" s="398"/>
      <c r="L739" s="398"/>
      <c r="M739" s="398"/>
      <c r="N739" s="398"/>
      <c r="O739" s="398"/>
      <c r="P739" s="398"/>
      <c r="Q739" s="398"/>
      <c r="R739" s="398"/>
    </row>
    <row r="740" spans="1:18" s="399" customFormat="1" ht="25.5">
      <c r="A740" s="410">
        <v>85</v>
      </c>
      <c r="B740" s="393" t="s">
        <v>1957</v>
      </c>
      <c r="C740" s="1116" t="s">
        <v>223</v>
      </c>
      <c r="D740" s="953">
        <v>4</v>
      </c>
      <c r="E740" s="409"/>
      <c r="F740" s="409">
        <f t="shared" si="7"/>
        <v>0</v>
      </c>
      <c r="G740" s="398"/>
      <c r="H740" s="398"/>
      <c r="I740" s="398"/>
      <c r="J740" s="398"/>
      <c r="K740" s="398"/>
      <c r="L740" s="398"/>
      <c r="M740" s="398"/>
      <c r="N740" s="398"/>
      <c r="O740" s="398"/>
      <c r="P740" s="398"/>
      <c r="Q740" s="398"/>
      <c r="R740" s="398"/>
    </row>
    <row r="741" spans="1:18" s="399" customFormat="1">
      <c r="A741" s="410"/>
      <c r="B741" s="393"/>
      <c r="C741" s="1116"/>
      <c r="D741" s="953"/>
      <c r="E741" s="409"/>
      <c r="F741" s="409">
        <f t="shared" si="7"/>
        <v>0</v>
      </c>
      <c r="G741" s="398"/>
      <c r="H741" s="398"/>
      <c r="I741" s="398"/>
      <c r="J741" s="398"/>
      <c r="K741" s="398"/>
      <c r="L741" s="398"/>
      <c r="M741" s="398"/>
      <c r="N741" s="398"/>
      <c r="O741" s="398"/>
      <c r="P741" s="398"/>
      <c r="Q741" s="398"/>
      <c r="R741" s="398"/>
    </row>
    <row r="742" spans="1:18" s="399" customFormat="1" ht="25.5">
      <c r="A742" s="410">
        <v>86</v>
      </c>
      <c r="B742" s="393" t="s">
        <v>1958</v>
      </c>
      <c r="C742" s="1116" t="s">
        <v>223</v>
      </c>
      <c r="D742" s="953">
        <v>3</v>
      </c>
      <c r="E742" s="436"/>
      <c r="F742" s="409">
        <f t="shared" si="7"/>
        <v>0</v>
      </c>
      <c r="G742" s="398"/>
      <c r="H742" s="398"/>
      <c r="I742" s="398"/>
      <c r="J742" s="398"/>
      <c r="K742" s="398"/>
      <c r="L742" s="398"/>
      <c r="M742" s="398"/>
      <c r="N742" s="398"/>
      <c r="O742" s="398"/>
      <c r="P742" s="398"/>
      <c r="Q742" s="398"/>
      <c r="R742" s="398"/>
    </row>
    <row r="743" spans="1:18" s="399" customFormat="1">
      <c r="A743" s="410"/>
      <c r="B743" s="393"/>
      <c r="C743" s="1116"/>
      <c r="D743" s="953"/>
      <c r="E743" s="409"/>
      <c r="F743" s="409">
        <f t="shared" si="7"/>
        <v>0</v>
      </c>
      <c r="G743" s="398"/>
      <c r="H743" s="398"/>
      <c r="I743" s="398"/>
      <c r="J743" s="398"/>
      <c r="K743" s="398"/>
      <c r="L743" s="398"/>
      <c r="M743" s="398"/>
      <c r="N743" s="398"/>
      <c r="O743" s="398"/>
      <c r="P743" s="398"/>
      <c r="Q743" s="398"/>
      <c r="R743" s="398"/>
    </row>
    <row r="744" spans="1:18" s="399" customFormat="1" ht="25.5">
      <c r="A744" s="410">
        <v>87</v>
      </c>
      <c r="B744" s="393" t="s">
        <v>1959</v>
      </c>
      <c r="C744" s="1116" t="s">
        <v>223</v>
      </c>
      <c r="D744" s="953">
        <v>28</v>
      </c>
      <c r="E744" s="409"/>
      <c r="F744" s="409">
        <f t="shared" si="7"/>
        <v>0</v>
      </c>
      <c r="G744" s="398"/>
      <c r="H744" s="398"/>
      <c r="I744" s="398"/>
      <c r="J744" s="398"/>
      <c r="K744" s="398"/>
      <c r="L744" s="398"/>
      <c r="M744" s="398"/>
      <c r="N744" s="398"/>
      <c r="O744" s="398"/>
      <c r="P744" s="398"/>
      <c r="Q744" s="398"/>
      <c r="R744" s="398"/>
    </row>
    <row r="745" spans="1:18" s="399" customFormat="1">
      <c r="A745" s="410"/>
      <c r="B745" s="393"/>
      <c r="C745" s="1116"/>
      <c r="D745" s="953"/>
      <c r="E745" s="409"/>
      <c r="F745" s="409">
        <f t="shared" si="7"/>
        <v>0</v>
      </c>
      <c r="G745" s="398"/>
      <c r="H745" s="398"/>
      <c r="I745" s="398"/>
      <c r="J745" s="398"/>
      <c r="K745" s="398"/>
      <c r="L745" s="398"/>
      <c r="M745" s="398"/>
      <c r="N745" s="398"/>
      <c r="O745" s="398"/>
      <c r="P745" s="398"/>
      <c r="Q745" s="398"/>
      <c r="R745" s="398"/>
    </row>
    <row r="746" spans="1:18" s="399" customFormat="1" ht="25.5">
      <c r="A746" s="410">
        <v>88</v>
      </c>
      <c r="B746" s="393" t="s">
        <v>1960</v>
      </c>
      <c r="C746" s="1116" t="s">
        <v>223</v>
      </c>
      <c r="D746" s="953">
        <v>11</v>
      </c>
      <c r="E746" s="409"/>
      <c r="F746" s="409">
        <f t="shared" si="7"/>
        <v>0</v>
      </c>
      <c r="G746" s="398"/>
      <c r="H746" s="398"/>
      <c r="I746" s="398"/>
      <c r="J746" s="398"/>
      <c r="K746" s="398"/>
      <c r="L746" s="398"/>
      <c r="M746" s="398"/>
      <c r="N746" s="398"/>
      <c r="O746" s="398"/>
      <c r="P746" s="398"/>
      <c r="Q746" s="398"/>
      <c r="R746" s="398"/>
    </row>
    <row r="747" spans="1:18" s="399" customFormat="1">
      <c r="A747" s="410"/>
      <c r="B747" s="393"/>
      <c r="C747" s="1116"/>
      <c r="D747" s="953"/>
      <c r="E747" s="409"/>
      <c r="F747" s="409">
        <f t="shared" si="7"/>
        <v>0</v>
      </c>
      <c r="G747" s="398"/>
      <c r="H747" s="398"/>
      <c r="I747" s="398"/>
      <c r="J747" s="398"/>
      <c r="K747" s="398"/>
      <c r="L747" s="398"/>
      <c r="M747" s="398"/>
      <c r="N747" s="398"/>
      <c r="O747" s="398"/>
      <c r="P747" s="398"/>
      <c r="Q747" s="398"/>
      <c r="R747" s="398"/>
    </row>
    <row r="748" spans="1:18" s="399" customFormat="1" ht="25.5">
      <c r="A748" s="410">
        <v>89</v>
      </c>
      <c r="B748" s="446" t="s">
        <v>1961</v>
      </c>
      <c r="C748" s="1116" t="s">
        <v>223</v>
      </c>
      <c r="D748" s="953">
        <v>6</v>
      </c>
      <c r="E748" s="409"/>
      <c r="F748" s="409">
        <f t="shared" si="7"/>
        <v>0</v>
      </c>
      <c r="G748" s="398"/>
      <c r="H748" s="398"/>
      <c r="I748" s="398"/>
      <c r="J748" s="398"/>
      <c r="K748" s="398"/>
      <c r="L748" s="398"/>
      <c r="M748" s="398"/>
      <c r="N748" s="398"/>
      <c r="O748" s="398"/>
      <c r="P748" s="398"/>
      <c r="Q748" s="398"/>
      <c r="R748" s="398"/>
    </row>
    <row r="749" spans="1:18" s="399" customFormat="1">
      <c r="A749" s="410"/>
      <c r="B749" s="393"/>
      <c r="C749" s="1116"/>
      <c r="D749" s="953"/>
      <c r="E749" s="409"/>
      <c r="F749" s="409">
        <f t="shared" si="7"/>
        <v>0</v>
      </c>
      <c r="G749" s="398"/>
      <c r="H749" s="398"/>
      <c r="I749" s="398"/>
      <c r="J749" s="398"/>
      <c r="K749" s="398"/>
      <c r="L749" s="398"/>
      <c r="M749" s="398"/>
      <c r="N749" s="398"/>
      <c r="O749" s="398"/>
      <c r="P749" s="398"/>
      <c r="Q749" s="398"/>
      <c r="R749" s="398"/>
    </row>
    <row r="750" spans="1:18" s="399" customFormat="1" ht="30.75" customHeight="1">
      <c r="A750" s="410">
        <v>90</v>
      </c>
      <c r="B750" s="393" t="s">
        <v>1962</v>
      </c>
      <c r="C750" s="1116" t="s">
        <v>223</v>
      </c>
      <c r="D750" s="953">
        <v>6</v>
      </c>
      <c r="E750" s="409"/>
      <c r="F750" s="409">
        <f t="shared" si="7"/>
        <v>0</v>
      </c>
      <c r="G750" s="398"/>
      <c r="H750" s="398"/>
      <c r="I750" s="398"/>
      <c r="J750" s="398"/>
      <c r="K750" s="398"/>
      <c r="L750" s="398"/>
      <c r="M750" s="398"/>
      <c r="N750" s="398"/>
      <c r="O750" s="398"/>
      <c r="P750" s="398"/>
      <c r="Q750" s="398"/>
      <c r="R750" s="398"/>
    </row>
    <row r="751" spans="1:18" s="399" customFormat="1">
      <c r="A751" s="410"/>
      <c r="B751" s="393"/>
      <c r="C751" s="1116"/>
      <c r="D751" s="953"/>
      <c r="E751" s="409"/>
      <c r="F751" s="409">
        <f t="shared" si="7"/>
        <v>0</v>
      </c>
      <c r="G751" s="398"/>
      <c r="H751" s="398"/>
      <c r="I751" s="398"/>
      <c r="J751" s="398"/>
      <c r="K751" s="398"/>
      <c r="L751" s="398"/>
      <c r="M751" s="398"/>
      <c r="N751" s="398"/>
      <c r="O751" s="398"/>
      <c r="P751" s="398"/>
      <c r="Q751" s="398"/>
      <c r="R751" s="398"/>
    </row>
    <row r="752" spans="1:18" s="399" customFormat="1">
      <c r="A752" s="410"/>
      <c r="B752" s="393"/>
      <c r="C752" s="1116"/>
      <c r="D752" s="953"/>
      <c r="E752" s="409"/>
      <c r="F752" s="409">
        <f>SUM(D752*E752)</f>
        <v>0</v>
      </c>
      <c r="G752" s="398"/>
      <c r="H752" s="398"/>
      <c r="I752" s="398"/>
      <c r="J752" s="398"/>
      <c r="K752" s="398"/>
      <c r="L752" s="398"/>
      <c r="M752" s="398"/>
      <c r="N752" s="398"/>
      <c r="O752" s="398"/>
      <c r="P752" s="398"/>
      <c r="Q752" s="398"/>
      <c r="R752" s="398"/>
    </row>
    <row r="753" spans="1:18" s="399" customFormat="1" ht="29.25" customHeight="1">
      <c r="A753" s="410">
        <v>91</v>
      </c>
      <c r="B753" s="393" t="s">
        <v>1963</v>
      </c>
      <c r="C753" s="1116" t="s">
        <v>223</v>
      </c>
      <c r="D753" s="953">
        <v>2</v>
      </c>
      <c r="E753" s="409"/>
      <c r="F753" s="409">
        <f>SUM(D753*E753)</f>
        <v>0</v>
      </c>
      <c r="G753" s="398"/>
      <c r="H753" s="398"/>
      <c r="I753" s="398"/>
      <c r="J753" s="398"/>
      <c r="K753" s="398"/>
      <c r="L753" s="398"/>
      <c r="M753" s="398"/>
      <c r="N753" s="398"/>
      <c r="O753" s="398"/>
      <c r="P753" s="398"/>
      <c r="Q753" s="398"/>
      <c r="R753" s="398"/>
    </row>
    <row r="754" spans="1:18" s="399" customFormat="1" ht="12" customHeight="1">
      <c r="A754" s="410"/>
      <c r="B754" s="393"/>
      <c r="C754" s="1116"/>
      <c r="D754" s="953"/>
      <c r="E754" s="409"/>
      <c r="F754" s="409"/>
      <c r="G754" s="398"/>
      <c r="H754" s="398"/>
      <c r="I754" s="398"/>
      <c r="J754" s="398"/>
      <c r="K754" s="398"/>
      <c r="L754" s="398"/>
      <c r="M754" s="398"/>
      <c r="N754" s="398"/>
      <c r="O754" s="398"/>
      <c r="P754" s="398"/>
      <c r="Q754" s="398"/>
      <c r="R754" s="398"/>
    </row>
    <row r="755" spans="1:18" s="399" customFormat="1" ht="28.5" customHeight="1">
      <c r="A755" s="410">
        <v>92</v>
      </c>
      <c r="B755" s="393" t="s">
        <v>1964</v>
      </c>
      <c r="C755" s="1116" t="s">
        <v>223</v>
      </c>
      <c r="D755" s="953">
        <v>1</v>
      </c>
      <c r="E755" s="409"/>
      <c r="F755" s="409">
        <f t="shared" ref="F755:F771" si="9">SUM(D755*E755)</f>
        <v>0</v>
      </c>
      <c r="G755" s="398"/>
      <c r="H755" s="398"/>
      <c r="I755" s="398"/>
      <c r="J755" s="398"/>
      <c r="K755" s="398"/>
      <c r="L755" s="398"/>
      <c r="M755" s="398"/>
      <c r="N755" s="398"/>
      <c r="O755" s="398"/>
      <c r="P755" s="398"/>
      <c r="Q755" s="398"/>
      <c r="R755" s="398"/>
    </row>
    <row r="756" spans="1:18" s="399" customFormat="1">
      <c r="A756" s="410"/>
      <c r="B756" s="393"/>
      <c r="C756" s="1116"/>
      <c r="D756" s="953"/>
      <c r="E756" s="409"/>
      <c r="F756" s="409">
        <f t="shared" si="9"/>
        <v>0</v>
      </c>
      <c r="G756" s="398"/>
      <c r="H756" s="398"/>
      <c r="I756" s="398"/>
      <c r="J756" s="398"/>
      <c r="K756" s="398"/>
      <c r="L756" s="398"/>
      <c r="M756" s="398"/>
      <c r="N756" s="398"/>
      <c r="O756" s="398"/>
      <c r="P756" s="398"/>
      <c r="Q756" s="398"/>
      <c r="R756" s="398"/>
    </row>
    <row r="757" spans="1:18" s="399" customFormat="1" ht="25.5">
      <c r="A757" s="410">
        <v>93</v>
      </c>
      <c r="B757" s="393" t="s">
        <v>1965</v>
      </c>
      <c r="C757" s="1116" t="s">
        <v>223</v>
      </c>
      <c r="D757" s="953">
        <v>1</v>
      </c>
      <c r="E757" s="409"/>
      <c r="F757" s="409">
        <f t="shared" si="9"/>
        <v>0</v>
      </c>
      <c r="G757" s="398"/>
      <c r="H757" s="398"/>
      <c r="I757" s="398"/>
      <c r="J757" s="398"/>
      <c r="K757" s="398"/>
      <c r="L757" s="398"/>
      <c r="M757" s="398"/>
      <c r="N757" s="398"/>
      <c r="O757" s="398"/>
      <c r="P757" s="398"/>
      <c r="Q757" s="398"/>
      <c r="R757" s="398"/>
    </row>
    <row r="758" spans="1:18" s="399" customFormat="1">
      <c r="A758" s="410"/>
      <c r="B758" s="393"/>
      <c r="C758" s="1116"/>
      <c r="D758" s="953"/>
      <c r="E758" s="409"/>
      <c r="F758" s="409">
        <f t="shared" si="9"/>
        <v>0</v>
      </c>
      <c r="G758" s="398"/>
      <c r="H758" s="398"/>
      <c r="I758" s="398"/>
      <c r="J758" s="398"/>
      <c r="K758" s="398"/>
      <c r="L758" s="398"/>
      <c r="M758" s="398"/>
      <c r="N758" s="398"/>
      <c r="O758" s="398"/>
      <c r="P758" s="398"/>
      <c r="Q758" s="398"/>
      <c r="R758" s="398"/>
    </row>
    <row r="759" spans="1:18" s="399" customFormat="1" ht="25.5">
      <c r="A759" s="410">
        <v>94</v>
      </c>
      <c r="B759" s="393" t="s">
        <v>1966</v>
      </c>
      <c r="C759" s="1116" t="s">
        <v>223</v>
      </c>
      <c r="D759" s="953">
        <v>1</v>
      </c>
      <c r="E759" s="409"/>
      <c r="F759" s="409">
        <f t="shared" si="9"/>
        <v>0</v>
      </c>
      <c r="G759" s="398"/>
      <c r="H759" s="398"/>
      <c r="I759" s="398"/>
      <c r="J759" s="398"/>
      <c r="K759" s="398"/>
      <c r="L759" s="398"/>
      <c r="M759" s="398"/>
      <c r="N759" s="398"/>
      <c r="O759" s="398"/>
      <c r="P759" s="398"/>
      <c r="Q759" s="398"/>
      <c r="R759" s="398"/>
    </row>
    <row r="760" spans="1:18" s="399" customFormat="1">
      <c r="A760" s="410"/>
      <c r="B760" s="393"/>
      <c r="C760" s="1116"/>
      <c r="D760" s="953"/>
      <c r="E760" s="409"/>
      <c r="F760" s="409">
        <f t="shared" si="9"/>
        <v>0</v>
      </c>
      <c r="G760" s="398"/>
      <c r="H760" s="398"/>
      <c r="I760" s="398"/>
      <c r="J760" s="398"/>
      <c r="K760" s="398"/>
      <c r="L760" s="398"/>
      <c r="M760" s="398"/>
      <c r="N760" s="398"/>
      <c r="O760" s="398"/>
      <c r="P760" s="398"/>
      <c r="Q760" s="398"/>
      <c r="R760" s="398"/>
    </row>
    <row r="761" spans="1:18" s="399" customFormat="1" ht="25.5">
      <c r="A761" s="410">
        <v>95</v>
      </c>
      <c r="B761" s="393" t="s">
        <v>1967</v>
      </c>
      <c r="C761" s="1116" t="s">
        <v>223</v>
      </c>
      <c r="D761" s="953">
        <v>1</v>
      </c>
      <c r="E761" s="409"/>
      <c r="F761" s="409">
        <f t="shared" si="9"/>
        <v>0</v>
      </c>
      <c r="G761" s="398"/>
      <c r="H761" s="398"/>
      <c r="I761" s="398"/>
      <c r="J761" s="398"/>
      <c r="K761" s="398"/>
      <c r="L761" s="398"/>
      <c r="M761" s="398"/>
      <c r="N761" s="398"/>
      <c r="O761" s="398"/>
      <c r="P761" s="398"/>
      <c r="Q761" s="398"/>
      <c r="R761" s="398"/>
    </row>
    <row r="762" spans="1:18" s="399" customFormat="1">
      <c r="A762" s="410"/>
      <c r="B762" s="393"/>
      <c r="C762" s="1116"/>
      <c r="D762" s="953"/>
      <c r="E762" s="409"/>
      <c r="F762" s="409">
        <f t="shared" si="9"/>
        <v>0</v>
      </c>
      <c r="G762" s="398"/>
      <c r="H762" s="398"/>
      <c r="I762" s="398"/>
      <c r="J762" s="398"/>
      <c r="K762" s="398"/>
      <c r="L762" s="398"/>
      <c r="M762" s="398"/>
      <c r="N762" s="398"/>
      <c r="O762" s="398"/>
      <c r="P762" s="398"/>
      <c r="Q762" s="398"/>
      <c r="R762" s="398"/>
    </row>
    <row r="763" spans="1:18" s="399" customFormat="1" ht="25.5">
      <c r="A763" s="410">
        <v>96</v>
      </c>
      <c r="B763" s="393" t="s">
        <v>1968</v>
      </c>
      <c r="C763" s="1116" t="s">
        <v>223</v>
      </c>
      <c r="D763" s="953">
        <v>2</v>
      </c>
      <c r="E763" s="409"/>
      <c r="F763" s="409">
        <f t="shared" si="9"/>
        <v>0</v>
      </c>
      <c r="G763" s="398"/>
      <c r="H763" s="398"/>
      <c r="I763" s="398"/>
      <c r="J763" s="398"/>
      <c r="K763" s="398"/>
      <c r="L763" s="398"/>
      <c r="M763" s="398"/>
      <c r="N763" s="398"/>
      <c r="O763" s="398"/>
      <c r="P763" s="398"/>
      <c r="Q763" s="398"/>
      <c r="R763" s="398"/>
    </row>
    <row r="764" spans="1:18" s="399" customFormat="1">
      <c r="A764" s="410"/>
      <c r="B764" s="393"/>
      <c r="C764" s="1116"/>
      <c r="D764" s="953"/>
      <c r="E764" s="409"/>
      <c r="F764" s="409">
        <f t="shared" si="9"/>
        <v>0</v>
      </c>
      <c r="G764" s="398"/>
      <c r="H764" s="398"/>
      <c r="I764" s="398"/>
      <c r="J764" s="398"/>
      <c r="K764" s="398"/>
      <c r="L764" s="398"/>
      <c r="M764" s="398"/>
      <c r="N764" s="398"/>
      <c r="O764" s="398"/>
      <c r="P764" s="398"/>
      <c r="Q764" s="398"/>
      <c r="R764" s="398"/>
    </row>
    <row r="765" spans="1:18" s="399" customFormat="1" ht="25.5">
      <c r="A765" s="410">
        <v>97</v>
      </c>
      <c r="B765" s="446" t="s">
        <v>1969</v>
      </c>
      <c r="C765" s="1116" t="s">
        <v>223</v>
      </c>
      <c r="D765" s="953">
        <v>3</v>
      </c>
      <c r="E765" s="409"/>
      <c r="F765" s="409">
        <f t="shared" si="9"/>
        <v>0</v>
      </c>
      <c r="G765" s="398"/>
      <c r="H765" s="398"/>
      <c r="I765" s="398"/>
      <c r="J765" s="398"/>
      <c r="K765" s="398"/>
      <c r="L765" s="398"/>
      <c r="M765" s="398"/>
      <c r="N765" s="398"/>
      <c r="O765" s="398"/>
      <c r="P765" s="398"/>
      <c r="Q765" s="398"/>
      <c r="R765" s="398"/>
    </row>
    <row r="766" spans="1:18" s="399" customFormat="1">
      <c r="A766" s="410"/>
      <c r="B766" s="393"/>
      <c r="C766" s="1116"/>
      <c r="D766" s="953"/>
      <c r="E766" s="409"/>
      <c r="F766" s="409">
        <f t="shared" si="9"/>
        <v>0</v>
      </c>
      <c r="G766" s="398"/>
      <c r="H766" s="398"/>
      <c r="I766" s="398"/>
      <c r="J766" s="398"/>
      <c r="K766" s="398"/>
      <c r="L766" s="398"/>
      <c r="M766" s="398"/>
      <c r="N766" s="398"/>
      <c r="O766" s="398"/>
      <c r="P766" s="398"/>
      <c r="Q766" s="398"/>
      <c r="R766" s="398"/>
    </row>
    <row r="767" spans="1:18" s="399" customFormat="1" ht="30.75" customHeight="1">
      <c r="A767" s="410">
        <v>98</v>
      </c>
      <c r="B767" s="393" t="s">
        <v>1970</v>
      </c>
      <c r="C767" s="1116" t="s">
        <v>223</v>
      </c>
      <c r="D767" s="953">
        <v>2</v>
      </c>
      <c r="E767" s="409"/>
      <c r="F767" s="409">
        <f t="shared" si="9"/>
        <v>0</v>
      </c>
      <c r="G767" s="398"/>
      <c r="H767" s="398"/>
      <c r="I767" s="398"/>
      <c r="J767" s="398"/>
      <c r="K767" s="398"/>
      <c r="L767" s="398"/>
      <c r="M767" s="398"/>
      <c r="N767" s="398"/>
      <c r="O767" s="398"/>
      <c r="P767" s="398"/>
      <c r="Q767" s="398"/>
      <c r="R767" s="398"/>
    </row>
    <row r="768" spans="1:18" s="399" customFormat="1">
      <c r="A768" s="410"/>
      <c r="B768" s="393"/>
      <c r="C768" s="1116"/>
      <c r="D768" s="953"/>
      <c r="E768" s="409"/>
      <c r="F768" s="409">
        <f t="shared" si="9"/>
        <v>0</v>
      </c>
      <c r="G768" s="398"/>
      <c r="H768" s="398"/>
      <c r="I768" s="398"/>
      <c r="J768" s="398"/>
      <c r="K768" s="398"/>
      <c r="L768" s="398"/>
      <c r="M768" s="398"/>
      <c r="N768" s="398"/>
      <c r="O768" s="398"/>
      <c r="P768" s="398"/>
      <c r="Q768" s="398"/>
      <c r="R768" s="398"/>
    </row>
    <row r="769" spans="1:18" s="399" customFormat="1" ht="30.75" customHeight="1">
      <c r="A769" s="410">
        <v>99</v>
      </c>
      <c r="B769" s="393" t="s">
        <v>1971</v>
      </c>
      <c r="C769" s="1116" t="s">
        <v>223</v>
      </c>
      <c r="D769" s="953">
        <v>1</v>
      </c>
      <c r="E769" s="409"/>
      <c r="F769" s="409">
        <f>SUM(D769*E769)</f>
        <v>0</v>
      </c>
      <c r="G769" s="398"/>
      <c r="H769" s="398"/>
      <c r="I769" s="398"/>
      <c r="J769" s="398"/>
      <c r="K769" s="398"/>
      <c r="L769" s="398"/>
      <c r="M769" s="398"/>
      <c r="N769" s="398"/>
      <c r="O769" s="398"/>
      <c r="P769" s="398"/>
      <c r="Q769" s="398"/>
      <c r="R769" s="398"/>
    </row>
    <row r="770" spans="1:18" s="399" customFormat="1" ht="15" customHeight="1">
      <c r="A770" s="410"/>
      <c r="B770" s="393"/>
      <c r="C770" s="1116"/>
      <c r="D770" s="953"/>
      <c r="E770" s="409"/>
      <c r="F770" s="409"/>
      <c r="G770" s="398"/>
      <c r="H770" s="398"/>
      <c r="I770" s="398"/>
      <c r="J770" s="398"/>
      <c r="K770" s="398"/>
      <c r="L770" s="398"/>
      <c r="M770" s="398"/>
      <c r="N770" s="398"/>
      <c r="O770" s="398"/>
      <c r="P770" s="398"/>
      <c r="Q770" s="398"/>
      <c r="R770" s="398"/>
    </row>
    <row r="771" spans="1:18" s="399" customFormat="1" ht="38.25">
      <c r="A771" s="410">
        <v>100</v>
      </c>
      <c r="B771" s="393" t="s">
        <v>1972</v>
      </c>
      <c r="C771" s="1116" t="s">
        <v>223</v>
      </c>
      <c r="D771" s="953">
        <v>1</v>
      </c>
      <c r="E771" s="409"/>
      <c r="F771" s="409">
        <f t="shared" si="9"/>
        <v>0</v>
      </c>
      <c r="G771" s="398"/>
      <c r="H771" s="398"/>
      <c r="I771" s="398"/>
      <c r="J771" s="398"/>
      <c r="K771" s="398"/>
      <c r="L771" s="398"/>
      <c r="M771" s="398"/>
      <c r="N771" s="398"/>
      <c r="O771" s="398"/>
      <c r="P771" s="398"/>
      <c r="Q771" s="398"/>
      <c r="R771" s="398"/>
    </row>
    <row r="772" spans="1:18" s="399" customFormat="1" ht="12" customHeight="1">
      <c r="A772" s="410"/>
      <c r="B772" s="393"/>
      <c r="C772" s="1116"/>
      <c r="D772" s="953"/>
      <c r="E772" s="409"/>
      <c r="F772" s="409"/>
      <c r="G772" s="398"/>
      <c r="H772" s="398"/>
      <c r="I772" s="398"/>
      <c r="J772" s="398"/>
      <c r="K772" s="398"/>
      <c r="L772" s="398"/>
      <c r="M772" s="398"/>
      <c r="N772" s="398"/>
      <c r="O772" s="398"/>
      <c r="P772" s="398"/>
      <c r="Q772" s="398"/>
      <c r="R772" s="398"/>
    </row>
    <row r="773" spans="1:18" s="399" customFormat="1" ht="25.5">
      <c r="A773" s="410">
        <v>101</v>
      </c>
      <c r="B773" s="393" t="s">
        <v>1973</v>
      </c>
      <c r="C773" s="1116" t="s">
        <v>223</v>
      </c>
      <c r="D773" s="953">
        <v>9</v>
      </c>
      <c r="E773" s="436"/>
      <c r="F773" s="409">
        <f>SUM(D773*E773)</f>
        <v>0</v>
      </c>
      <c r="G773" s="398"/>
      <c r="H773" s="398"/>
      <c r="I773" s="398"/>
      <c r="J773" s="398"/>
      <c r="K773" s="398"/>
      <c r="L773" s="398"/>
      <c r="M773" s="398"/>
      <c r="N773" s="398"/>
      <c r="O773" s="398"/>
      <c r="P773" s="398"/>
      <c r="Q773" s="398"/>
      <c r="R773" s="398"/>
    </row>
    <row r="774" spans="1:18" s="399" customFormat="1" ht="12" customHeight="1">
      <c r="A774" s="410"/>
      <c r="B774" s="393"/>
      <c r="C774" s="1116"/>
      <c r="D774" s="953"/>
      <c r="E774" s="436"/>
      <c r="F774" s="409"/>
      <c r="G774" s="398"/>
      <c r="H774" s="398"/>
      <c r="I774" s="398"/>
      <c r="J774" s="398"/>
      <c r="K774" s="398"/>
      <c r="L774" s="398"/>
      <c r="M774" s="398"/>
      <c r="N774" s="398"/>
      <c r="O774" s="398"/>
      <c r="P774" s="398"/>
      <c r="Q774" s="398"/>
      <c r="R774" s="398"/>
    </row>
    <row r="775" spans="1:18" s="399" customFormat="1">
      <c r="A775" s="410">
        <v>102</v>
      </c>
      <c r="B775" s="393" t="s">
        <v>1974</v>
      </c>
      <c r="C775" s="1116" t="s">
        <v>223</v>
      </c>
      <c r="D775" s="953">
        <v>16</v>
      </c>
      <c r="E775" s="436"/>
      <c r="F775" s="409">
        <f>SUM(D775*E775)</f>
        <v>0</v>
      </c>
      <c r="G775" s="398"/>
      <c r="H775" s="398"/>
      <c r="I775" s="398"/>
      <c r="J775" s="398"/>
      <c r="K775" s="398"/>
      <c r="L775" s="398"/>
      <c r="M775" s="398"/>
      <c r="N775" s="398"/>
      <c r="O775" s="398"/>
      <c r="P775" s="398"/>
      <c r="Q775" s="398"/>
      <c r="R775" s="398"/>
    </row>
    <row r="776" spans="1:18" s="399" customFormat="1">
      <c r="A776" s="410"/>
      <c r="B776" s="393"/>
      <c r="C776" s="1116"/>
      <c r="D776" s="953"/>
      <c r="E776" s="436"/>
      <c r="F776" s="409"/>
      <c r="G776" s="398"/>
      <c r="H776" s="398"/>
      <c r="I776" s="398"/>
      <c r="J776" s="398"/>
      <c r="K776" s="398"/>
      <c r="L776" s="398"/>
      <c r="M776" s="398"/>
      <c r="N776" s="398"/>
      <c r="O776" s="398"/>
      <c r="P776" s="398"/>
      <c r="Q776" s="398"/>
      <c r="R776" s="398"/>
    </row>
    <row r="777" spans="1:18" s="399" customFormat="1" ht="38.25">
      <c r="A777" s="410">
        <v>103</v>
      </c>
      <c r="B777" s="393" t="s">
        <v>1975</v>
      </c>
      <c r="C777" s="1116" t="s">
        <v>223</v>
      </c>
      <c r="D777" s="953">
        <v>1</v>
      </c>
      <c r="E777" s="436"/>
      <c r="F777" s="409">
        <f t="shared" ref="F777:F798" si="10">SUM(D777*E777)</f>
        <v>0</v>
      </c>
      <c r="G777" s="398"/>
      <c r="H777" s="398"/>
      <c r="I777" s="398"/>
      <c r="J777" s="398"/>
      <c r="K777" s="398"/>
      <c r="L777" s="398"/>
      <c r="M777" s="398"/>
      <c r="N777" s="398"/>
      <c r="O777" s="398"/>
      <c r="P777" s="398"/>
      <c r="Q777" s="398"/>
      <c r="R777" s="398"/>
    </row>
    <row r="778" spans="1:18" s="399" customFormat="1">
      <c r="A778" s="410"/>
      <c r="B778" s="393"/>
      <c r="C778" s="1116"/>
      <c r="D778" s="953"/>
      <c r="E778" s="436"/>
      <c r="F778" s="409">
        <f t="shared" si="10"/>
        <v>0</v>
      </c>
      <c r="G778" s="398"/>
      <c r="H778" s="398"/>
      <c r="I778" s="398"/>
      <c r="J778" s="398"/>
      <c r="K778" s="398"/>
      <c r="L778" s="398"/>
      <c r="M778" s="398"/>
      <c r="N778" s="398"/>
      <c r="O778" s="398"/>
      <c r="P778" s="398"/>
      <c r="Q778" s="398"/>
      <c r="R778" s="398"/>
    </row>
    <row r="779" spans="1:18" s="399" customFormat="1" ht="26.25" customHeight="1">
      <c r="A779" s="410">
        <v>104</v>
      </c>
      <c r="B779" s="393" t="s">
        <v>1976</v>
      </c>
      <c r="C779" s="1116" t="s">
        <v>223</v>
      </c>
      <c r="D779" s="953">
        <v>6</v>
      </c>
      <c r="E779" s="436"/>
      <c r="F779" s="409">
        <f t="shared" si="10"/>
        <v>0</v>
      </c>
      <c r="G779" s="398"/>
      <c r="H779" s="398"/>
      <c r="I779" s="398"/>
      <c r="J779" s="398"/>
      <c r="K779" s="398"/>
      <c r="L779" s="398"/>
      <c r="M779" s="398"/>
      <c r="N779" s="398"/>
      <c r="O779" s="398"/>
      <c r="P779" s="398"/>
      <c r="Q779" s="398"/>
      <c r="R779" s="398"/>
    </row>
    <row r="780" spans="1:18" s="399" customFormat="1">
      <c r="A780" s="410"/>
      <c r="B780" s="393"/>
      <c r="C780" s="1116"/>
      <c r="D780" s="953"/>
      <c r="E780" s="436"/>
      <c r="F780" s="409">
        <f t="shared" si="10"/>
        <v>0</v>
      </c>
      <c r="G780" s="398"/>
      <c r="H780" s="398"/>
      <c r="I780" s="398"/>
      <c r="J780" s="398"/>
      <c r="K780" s="398"/>
      <c r="L780" s="398"/>
      <c r="M780" s="398"/>
      <c r="N780" s="398"/>
      <c r="O780" s="398"/>
      <c r="P780" s="398"/>
      <c r="Q780" s="398"/>
      <c r="R780" s="398"/>
    </row>
    <row r="781" spans="1:18" s="399" customFormat="1" ht="27.75" customHeight="1">
      <c r="A781" s="410">
        <v>105</v>
      </c>
      <c r="B781" s="393" t="s">
        <v>1977</v>
      </c>
      <c r="C781" s="1116" t="s">
        <v>223</v>
      </c>
      <c r="D781" s="953">
        <v>13</v>
      </c>
      <c r="E781" s="436"/>
      <c r="F781" s="409">
        <f t="shared" si="10"/>
        <v>0</v>
      </c>
      <c r="G781" s="398"/>
      <c r="H781" s="398"/>
      <c r="I781" s="398"/>
      <c r="J781" s="398"/>
      <c r="K781" s="398"/>
      <c r="L781" s="398"/>
      <c r="M781" s="398"/>
      <c r="N781" s="398"/>
      <c r="O781" s="398"/>
      <c r="P781" s="398"/>
      <c r="Q781" s="398"/>
      <c r="R781" s="398"/>
    </row>
    <row r="782" spans="1:18" s="399" customFormat="1">
      <c r="A782" s="410"/>
      <c r="B782" s="393"/>
      <c r="C782" s="1116"/>
      <c r="D782" s="953"/>
      <c r="E782" s="436"/>
      <c r="F782" s="409">
        <f t="shared" si="10"/>
        <v>0</v>
      </c>
      <c r="G782" s="398"/>
      <c r="H782" s="398"/>
      <c r="I782" s="398"/>
      <c r="J782" s="398"/>
      <c r="K782" s="398"/>
      <c r="L782" s="398"/>
      <c r="M782" s="398"/>
      <c r="N782" s="398"/>
      <c r="O782" s="398"/>
      <c r="P782" s="398"/>
      <c r="Q782" s="398"/>
      <c r="R782" s="398"/>
    </row>
    <row r="783" spans="1:18" s="399" customFormat="1" ht="26.25" customHeight="1">
      <c r="A783" s="410">
        <v>106</v>
      </c>
      <c r="B783" s="393" t="s">
        <v>1978</v>
      </c>
      <c r="C783" s="1116" t="s">
        <v>233</v>
      </c>
      <c r="D783" s="953">
        <v>1</v>
      </c>
      <c r="E783" s="436"/>
      <c r="F783" s="409">
        <f t="shared" si="10"/>
        <v>0</v>
      </c>
      <c r="G783" s="398"/>
      <c r="H783" s="398"/>
      <c r="I783" s="398"/>
      <c r="J783" s="398"/>
      <c r="K783" s="398"/>
      <c r="L783" s="398"/>
      <c r="M783" s="398"/>
      <c r="N783" s="398"/>
      <c r="O783" s="398"/>
      <c r="P783" s="398"/>
      <c r="Q783" s="398"/>
      <c r="R783" s="398"/>
    </row>
    <row r="784" spans="1:18" s="399" customFormat="1">
      <c r="A784" s="410"/>
      <c r="B784" s="424"/>
      <c r="C784" s="1111"/>
      <c r="D784" s="948"/>
      <c r="E784" s="439"/>
      <c r="F784" s="409">
        <f t="shared" si="10"/>
        <v>0</v>
      </c>
      <c r="G784" s="398"/>
      <c r="H784" s="398"/>
      <c r="I784" s="398"/>
      <c r="J784" s="398"/>
      <c r="K784" s="398"/>
      <c r="L784" s="398"/>
      <c r="M784" s="398"/>
      <c r="N784" s="398"/>
      <c r="O784" s="398"/>
      <c r="P784" s="398"/>
      <c r="Q784" s="398"/>
      <c r="R784" s="398"/>
    </row>
    <row r="785" spans="1:18" s="394" customFormat="1" ht="63.75">
      <c r="A785" s="410">
        <v>107</v>
      </c>
      <c r="B785" s="424" t="s">
        <v>1979</v>
      </c>
      <c r="C785" s="1111" t="s">
        <v>233</v>
      </c>
      <c r="D785" s="948">
        <v>1</v>
      </c>
      <c r="E785" s="439"/>
      <c r="F785" s="409">
        <f t="shared" si="10"/>
        <v>0</v>
      </c>
      <c r="G785" s="425"/>
      <c r="H785" s="425"/>
      <c r="I785" s="425"/>
      <c r="J785" s="425"/>
      <c r="K785" s="425"/>
      <c r="L785" s="425"/>
      <c r="M785" s="425"/>
      <c r="N785" s="425"/>
      <c r="O785" s="425"/>
      <c r="P785" s="425"/>
      <c r="Q785" s="425"/>
      <c r="R785" s="425"/>
    </row>
    <row r="786" spans="1:18" s="399" customFormat="1">
      <c r="A786" s="410"/>
      <c r="B786" s="447"/>
      <c r="C786" s="1116"/>
      <c r="D786" s="953"/>
      <c r="E786" s="436"/>
      <c r="F786" s="409">
        <f t="shared" si="10"/>
        <v>0</v>
      </c>
      <c r="G786" s="398"/>
      <c r="H786" s="398"/>
      <c r="I786" s="398"/>
      <c r="J786" s="398"/>
      <c r="K786" s="398"/>
      <c r="L786" s="398"/>
      <c r="M786" s="398"/>
      <c r="N786" s="398"/>
      <c r="O786" s="398"/>
      <c r="P786" s="398"/>
      <c r="Q786" s="398"/>
      <c r="R786" s="398"/>
    </row>
    <row r="787" spans="1:18" s="399" customFormat="1" ht="64.5" customHeight="1">
      <c r="A787" s="410">
        <v>108</v>
      </c>
      <c r="B787" s="435" t="s">
        <v>2977</v>
      </c>
      <c r="C787" s="1116" t="s">
        <v>1871</v>
      </c>
      <c r="D787" s="953">
        <v>1</v>
      </c>
      <c r="E787" s="436"/>
      <c r="F787" s="409">
        <f t="shared" si="10"/>
        <v>0</v>
      </c>
      <c r="G787" s="398"/>
      <c r="H787" s="398"/>
      <c r="I787" s="398"/>
      <c r="J787" s="398"/>
      <c r="K787" s="398"/>
      <c r="L787" s="398"/>
      <c r="M787" s="398"/>
      <c r="N787" s="398"/>
      <c r="O787" s="398"/>
      <c r="P787" s="398"/>
      <c r="Q787" s="398"/>
      <c r="R787" s="398"/>
    </row>
    <row r="788" spans="1:18" s="399" customFormat="1">
      <c r="A788" s="410"/>
      <c r="B788" s="393"/>
      <c r="C788" s="1116"/>
      <c r="D788" s="953"/>
      <c r="E788" s="436"/>
      <c r="F788" s="409">
        <f t="shared" si="10"/>
        <v>0</v>
      </c>
      <c r="G788" s="398"/>
      <c r="H788" s="398"/>
      <c r="I788" s="398"/>
      <c r="J788" s="398"/>
      <c r="K788" s="398"/>
      <c r="L788" s="398"/>
      <c r="M788" s="398"/>
      <c r="N788" s="398"/>
      <c r="O788" s="398"/>
      <c r="P788" s="398"/>
      <c r="Q788" s="398"/>
      <c r="R788" s="398"/>
    </row>
    <row r="789" spans="1:18" s="399" customFormat="1" ht="14.25" customHeight="1">
      <c r="A789" s="410"/>
      <c r="B789" s="393"/>
      <c r="C789" s="1116"/>
      <c r="D789" s="953"/>
      <c r="E789" s="436"/>
      <c r="F789" s="409">
        <f t="shared" si="10"/>
        <v>0</v>
      </c>
      <c r="G789" s="398"/>
      <c r="H789" s="398"/>
      <c r="I789" s="398"/>
      <c r="J789" s="398"/>
      <c r="K789" s="398"/>
      <c r="L789" s="398"/>
      <c r="M789" s="398"/>
      <c r="N789" s="398"/>
      <c r="O789" s="398"/>
      <c r="P789" s="398"/>
      <c r="Q789" s="398"/>
      <c r="R789" s="398"/>
    </row>
    <row r="790" spans="1:18" s="399" customFormat="1">
      <c r="A790" s="410"/>
      <c r="B790" s="393" t="s">
        <v>1980</v>
      </c>
      <c r="C790" s="1116"/>
      <c r="D790" s="953"/>
      <c r="E790" s="436"/>
      <c r="F790" s="409">
        <f t="shared" si="10"/>
        <v>0</v>
      </c>
      <c r="G790" s="398"/>
      <c r="H790" s="398"/>
      <c r="I790" s="398"/>
      <c r="J790" s="398"/>
      <c r="K790" s="398"/>
      <c r="L790" s="398"/>
      <c r="M790" s="398"/>
      <c r="N790" s="398"/>
      <c r="O790" s="398"/>
      <c r="P790" s="398"/>
      <c r="Q790" s="398"/>
      <c r="R790" s="398"/>
    </row>
    <row r="791" spans="1:18" s="399" customFormat="1" ht="51">
      <c r="A791" s="410">
        <v>109</v>
      </c>
      <c r="B791" s="393" t="s">
        <v>1981</v>
      </c>
      <c r="C791" s="1116" t="s">
        <v>223</v>
      </c>
      <c r="D791" s="953">
        <v>10</v>
      </c>
      <c r="E791" s="436"/>
      <c r="F791" s="409">
        <f t="shared" si="10"/>
        <v>0</v>
      </c>
      <c r="G791" s="398"/>
      <c r="H791" s="398"/>
      <c r="I791" s="398"/>
      <c r="J791" s="398"/>
      <c r="K791" s="398"/>
      <c r="L791" s="398"/>
      <c r="M791" s="398"/>
      <c r="N791" s="398"/>
      <c r="O791" s="398"/>
      <c r="P791" s="398"/>
      <c r="Q791" s="398"/>
      <c r="R791" s="398"/>
    </row>
    <row r="792" spans="1:18" s="399" customFormat="1">
      <c r="A792" s="410"/>
      <c r="B792" s="393"/>
      <c r="C792" s="1116"/>
      <c r="D792" s="953"/>
      <c r="E792" s="409"/>
      <c r="F792" s="409">
        <f t="shared" si="10"/>
        <v>0</v>
      </c>
      <c r="G792" s="398"/>
      <c r="H792" s="398"/>
      <c r="I792" s="398"/>
      <c r="J792" s="398"/>
      <c r="K792" s="398"/>
      <c r="L792" s="398"/>
      <c r="M792" s="398"/>
      <c r="N792" s="398"/>
      <c r="O792" s="398"/>
      <c r="P792" s="398"/>
      <c r="Q792" s="398"/>
      <c r="R792" s="398"/>
    </row>
    <row r="793" spans="1:18" s="399" customFormat="1" ht="51">
      <c r="A793" s="410">
        <v>110</v>
      </c>
      <c r="B793" s="393" t="s">
        <v>1982</v>
      </c>
      <c r="C793" s="1116" t="s">
        <v>223</v>
      </c>
      <c r="D793" s="953">
        <v>2</v>
      </c>
      <c r="E793" s="436"/>
      <c r="F793" s="409">
        <f t="shared" si="10"/>
        <v>0</v>
      </c>
      <c r="G793" s="398"/>
      <c r="H793" s="398"/>
      <c r="I793" s="398"/>
      <c r="J793" s="398"/>
      <c r="K793" s="398"/>
      <c r="L793" s="398"/>
      <c r="M793" s="398"/>
      <c r="N793" s="398"/>
      <c r="O793" s="398"/>
      <c r="P793" s="398"/>
      <c r="Q793" s="398"/>
      <c r="R793" s="398"/>
    </row>
    <row r="794" spans="1:18" s="399" customFormat="1">
      <c r="A794" s="410"/>
      <c r="B794" s="393"/>
      <c r="C794" s="1116"/>
      <c r="D794" s="953"/>
      <c r="E794" s="436"/>
      <c r="F794" s="409">
        <f t="shared" si="10"/>
        <v>0</v>
      </c>
      <c r="G794" s="398"/>
      <c r="H794" s="398"/>
      <c r="I794" s="398"/>
      <c r="J794" s="398"/>
      <c r="K794" s="398"/>
      <c r="L794" s="398"/>
      <c r="M794" s="398"/>
      <c r="N794" s="398"/>
      <c r="O794" s="398"/>
      <c r="P794" s="398"/>
      <c r="Q794" s="398"/>
      <c r="R794" s="398"/>
    </row>
    <row r="795" spans="1:18" s="399" customFormat="1" ht="38.25">
      <c r="A795" s="410">
        <v>111</v>
      </c>
      <c r="B795" s="393" t="s">
        <v>1983</v>
      </c>
      <c r="C795" s="1116" t="s">
        <v>223</v>
      </c>
      <c r="D795" s="953">
        <v>2</v>
      </c>
      <c r="E795" s="436"/>
      <c r="F795" s="409">
        <f t="shared" si="10"/>
        <v>0</v>
      </c>
      <c r="G795" s="398"/>
      <c r="H795" s="398"/>
      <c r="I795" s="398"/>
      <c r="J795" s="398"/>
      <c r="K795" s="398"/>
      <c r="L795" s="398"/>
      <c r="M795" s="398"/>
      <c r="N795" s="398"/>
      <c r="O795" s="398"/>
      <c r="P795" s="398"/>
      <c r="Q795" s="398"/>
      <c r="R795" s="398"/>
    </row>
    <row r="796" spans="1:18" s="399" customFormat="1">
      <c r="A796" s="410"/>
      <c r="B796" s="393"/>
      <c r="C796" s="1116"/>
      <c r="D796" s="953"/>
      <c r="E796" s="436"/>
      <c r="F796" s="409">
        <f t="shared" si="10"/>
        <v>0</v>
      </c>
      <c r="G796" s="398"/>
      <c r="H796" s="398"/>
      <c r="I796" s="398"/>
      <c r="J796" s="398"/>
      <c r="K796" s="398"/>
      <c r="L796" s="398"/>
      <c r="M796" s="398"/>
      <c r="N796" s="398"/>
      <c r="O796" s="398"/>
      <c r="P796" s="398"/>
      <c r="Q796" s="398"/>
      <c r="R796" s="398"/>
    </row>
    <row r="797" spans="1:18" s="399" customFormat="1" ht="38.25">
      <c r="A797" s="410">
        <v>112</v>
      </c>
      <c r="B797" s="393" t="s">
        <v>1984</v>
      </c>
      <c r="C797" s="1116" t="s">
        <v>223</v>
      </c>
      <c r="D797" s="953">
        <v>25</v>
      </c>
      <c r="E797" s="436"/>
      <c r="F797" s="409">
        <f t="shared" si="10"/>
        <v>0</v>
      </c>
      <c r="G797" s="398"/>
      <c r="H797" s="398"/>
      <c r="I797" s="398"/>
      <c r="J797" s="398"/>
      <c r="K797" s="398"/>
      <c r="L797" s="398"/>
      <c r="M797" s="398"/>
      <c r="N797" s="398"/>
      <c r="O797" s="398"/>
      <c r="P797" s="398"/>
      <c r="Q797" s="398"/>
      <c r="R797" s="398"/>
    </row>
    <row r="798" spans="1:18" s="428" customFormat="1">
      <c r="A798" s="410"/>
      <c r="B798" s="426"/>
      <c r="C798" s="1121"/>
      <c r="D798" s="958"/>
      <c r="E798" s="427"/>
      <c r="F798" s="409">
        <f t="shared" si="10"/>
        <v>0</v>
      </c>
    </row>
    <row r="799" spans="1:18" s="428" customFormat="1">
      <c r="A799" s="410"/>
      <c r="B799" s="426"/>
      <c r="C799" s="1121"/>
      <c r="D799" s="958"/>
      <c r="E799" s="427"/>
      <c r="F799" s="409"/>
    </row>
    <row r="800" spans="1:18" ht="15">
      <c r="A800" s="410"/>
      <c r="B800" s="448" t="s">
        <v>1985</v>
      </c>
      <c r="E800" s="376"/>
      <c r="F800" s="449"/>
      <c r="J800" s="167"/>
      <c r="R800" s="167"/>
    </row>
    <row r="801" spans="1:246">
      <c r="A801" s="410"/>
      <c r="B801" s="151"/>
      <c r="E801" s="376"/>
      <c r="F801" s="376"/>
      <c r="J801" s="167"/>
      <c r="R801" s="167"/>
    </row>
    <row r="802" spans="1:246" s="451" customFormat="1">
      <c r="A802" s="410"/>
      <c r="B802" s="450" t="s">
        <v>1986</v>
      </c>
      <c r="C802" s="1133"/>
      <c r="D802" s="963"/>
      <c r="F802" s="376"/>
      <c r="G802" s="452"/>
      <c r="H802" s="452"/>
      <c r="I802" s="452"/>
      <c r="J802" s="452"/>
      <c r="K802" s="452"/>
      <c r="L802" s="452"/>
      <c r="M802" s="452"/>
      <c r="N802" s="452"/>
      <c r="O802" s="452"/>
      <c r="P802" s="452"/>
      <c r="Q802" s="452"/>
      <c r="R802" s="452"/>
    </row>
    <row r="803" spans="1:246" s="451" customFormat="1" ht="51">
      <c r="A803" s="410"/>
      <c r="B803" s="293" t="s">
        <v>1987</v>
      </c>
      <c r="C803" s="1133"/>
      <c r="D803" s="963"/>
      <c r="F803" s="376"/>
      <c r="G803" s="452"/>
      <c r="H803" s="452"/>
      <c r="I803" s="452"/>
      <c r="J803" s="452"/>
      <c r="K803" s="452"/>
      <c r="L803" s="452"/>
      <c r="M803" s="452"/>
      <c r="N803" s="452"/>
      <c r="O803" s="452"/>
      <c r="P803" s="452"/>
      <c r="Q803" s="452"/>
      <c r="R803" s="452"/>
    </row>
    <row r="804" spans="1:246" s="451" customFormat="1" ht="51">
      <c r="A804" s="410"/>
      <c r="B804" s="293" t="s">
        <v>1988</v>
      </c>
      <c r="C804" s="1133"/>
      <c r="D804" s="963"/>
      <c r="F804" s="376"/>
      <c r="G804" s="452"/>
      <c r="H804" s="452"/>
      <c r="I804" s="452"/>
      <c r="J804" s="452"/>
      <c r="K804" s="452"/>
      <c r="L804" s="452"/>
      <c r="M804" s="452"/>
      <c r="N804" s="452"/>
      <c r="O804" s="452"/>
      <c r="P804" s="452"/>
      <c r="Q804" s="452"/>
      <c r="R804" s="452"/>
    </row>
    <row r="805" spans="1:246" s="451" customFormat="1" ht="51" customHeight="1">
      <c r="A805" s="410"/>
      <c r="B805" s="293" t="s">
        <v>1989</v>
      </c>
      <c r="C805" s="1134"/>
      <c r="D805" s="964"/>
      <c r="E805" s="453"/>
      <c r="F805" s="376"/>
      <c r="G805" s="454"/>
      <c r="H805" s="454"/>
      <c r="I805" s="454"/>
      <c r="J805" s="454"/>
      <c r="K805" s="454"/>
      <c r="L805" s="454"/>
      <c r="M805" s="454"/>
      <c r="N805" s="454"/>
      <c r="O805" s="454"/>
      <c r="P805" s="454"/>
      <c r="Q805" s="454"/>
      <c r="R805" s="454"/>
      <c r="S805" s="455"/>
      <c r="T805" s="455"/>
      <c r="U805" s="455"/>
      <c r="V805" s="455"/>
      <c r="W805" s="455"/>
      <c r="X805" s="455"/>
      <c r="Y805" s="455"/>
      <c r="Z805" s="455"/>
      <c r="AA805" s="455"/>
      <c r="AB805" s="455"/>
      <c r="AC805" s="455"/>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5"/>
      <c r="AY805" s="455"/>
      <c r="AZ805" s="455"/>
      <c r="BA805" s="455"/>
      <c r="BB805" s="455"/>
      <c r="BC805" s="455"/>
      <c r="BD805" s="455"/>
      <c r="BE805" s="455"/>
      <c r="BF805" s="455"/>
      <c r="BG805" s="455"/>
      <c r="BH805" s="455"/>
      <c r="BI805" s="455"/>
      <c r="BJ805" s="455"/>
      <c r="BK805" s="455"/>
      <c r="BL805" s="455"/>
      <c r="BM805" s="455"/>
      <c r="BN805" s="455"/>
      <c r="BO805" s="455"/>
      <c r="BP805" s="455"/>
      <c r="BQ805" s="455"/>
      <c r="BR805" s="455"/>
      <c r="BS805" s="455"/>
      <c r="BT805" s="455"/>
      <c r="BU805" s="455"/>
      <c r="BV805" s="455"/>
      <c r="BW805" s="455"/>
      <c r="BX805" s="455"/>
      <c r="BY805" s="455"/>
      <c r="BZ805" s="455"/>
      <c r="CA805" s="455"/>
      <c r="CB805" s="455"/>
      <c r="CC805" s="455"/>
      <c r="CD805" s="455"/>
      <c r="CE805" s="455"/>
      <c r="CF805" s="455"/>
      <c r="CG805" s="455"/>
      <c r="CH805" s="455"/>
      <c r="CI805" s="455"/>
      <c r="CJ805" s="455"/>
      <c r="CK805" s="455"/>
      <c r="CL805" s="455"/>
      <c r="CM805" s="455"/>
      <c r="CN805" s="455"/>
      <c r="CO805" s="455"/>
      <c r="CP805" s="455"/>
      <c r="CQ805" s="455"/>
      <c r="CR805" s="455"/>
      <c r="CS805" s="455"/>
      <c r="CT805" s="455"/>
      <c r="CU805" s="455"/>
      <c r="CV805" s="455"/>
      <c r="CW805" s="455"/>
      <c r="CX805" s="455"/>
      <c r="CY805" s="455"/>
      <c r="CZ805" s="455"/>
      <c r="DA805" s="455"/>
      <c r="DB805" s="455"/>
      <c r="DC805" s="455"/>
      <c r="DD805" s="455"/>
      <c r="DE805" s="455"/>
      <c r="DF805" s="455"/>
      <c r="DG805" s="455"/>
      <c r="DH805" s="455"/>
      <c r="DI805" s="455"/>
      <c r="DJ805" s="455"/>
      <c r="DK805" s="455"/>
      <c r="DL805" s="455"/>
      <c r="DM805" s="455"/>
      <c r="DN805" s="455"/>
      <c r="DO805" s="455"/>
      <c r="DP805" s="455"/>
      <c r="DQ805" s="455"/>
      <c r="DR805" s="455"/>
      <c r="DS805" s="455"/>
      <c r="DT805" s="455"/>
      <c r="DU805" s="455"/>
      <c r="DV805" s="455"/>
      <c r="DW805" s="455"/>
      <c r="DX805" s="455"/>
      <c r="DY805" s="455"/>
      <c r="DZ805" s="455"/>
      <c r="EA805" s="455"/>
      <c r="EB805" s="455"/>
      <c r="EC805" s="455"/>
      <c r="ED805" s="455"/>
      <c r="EE805" s="455"/>
      <c r="EF805" s="455"/>
      <c r="EG805" s="455"/>
      <c r="EH805" s="455"/>
      <c r="EI805" s="455"/>
      <c r="EJ805" s="455"/>
      <c r="EK805" s="455"/>
      <c r="EL805" s="455"/>
      <c r="EM805" s="455"/>
      <c r="EN805" s="455"/>
      <c r="EO805" s="455"/>
      <c r="EP805" s="455"/>
      <c r="EQ805" s="455"/>
      <c r="ER805" s="455"/>
      <c r="ES805" s="455"/>
      <c r="ET805" s="455"/>
      <c r="EU805" s="455"/>
      <c r="EV805" s="455"/>
      <c r="EW805" s="455"/>
      <c r="EX805" s="455"/>
      <c r="EY805" s="455"/>
      <c r="EZ805" s="455"/>
      <c r="FA805" s="455"/>
      <c r="FB805" s="455"/>
      <c r="FC805" s="455"/>
      <c r="FD805" s="455"/>
      <c r="FE805" s="455"/>
      <c r="FF805" s="455"/>
      <c r="FG805" s="455"/>
      <c r="FH805" s="455"/>
      <c r="FI805" s="455"/>
      <c r="FJ805" s="455"/>
      <c r="FK805" s="455"/>
      <c r="FL805" s="455"/>
      <c r="FM805" s="455"/>
      <c r="FN805" s="455"/>
      <c r="FO805" s="455"/>
      <c r="FP805" s="455"/>
      <c r="FQ805" s="455"/>
      <c r="FR805" s="455"/>
      <c r="FS805" s="455"/>
      <c r="FT805" s="455"/>
      <c r="FU805" s="455"/>
      <c r="FV805" s="455"/>
      <c r="FW805" s="455"/>
      <c r="FX805" s="455"/>
      <c r="FY805" s="455"/>
      <c r="FZ805" s="455"/>
      <c r="GA805" s="455"/>
      <c r="GB805" s="455"/>
      <c r="GC805" s="455"/>
      <c r="GD805" s="455"/>
      <c r="GE805" s="455"/>
      <c r="GF805" s="455"/>
      <c r="GG805" s="455"/>
      <c r="GH805" s="455"/>
      <c r="GI805" s="455"/>
      <c r="GJ805" s="455"/>
      <c r="GK805" s="455"/>
      <c r="GL805" s="455"/>
      <c r="GM805" s="455"/>
      <c r="GN805" s="455"/>
      <c r="GO805" s="455"/>
      <c r="GP805" s="455"/>
      <c r="GQ805" s="455"/>
      <c r="GR805" s="455"/>
      <c r="GS805" s="455"/>
      <c r="GT805" s="455"/>
      <c r="GU805" s="455"/>
      <c r="GV805" s="455"/>
      <c r="GW805" s="455"/>
      <c r="GX805" s="455"/>
      <c r="GY805" s="455"/>
      <c r="GZ805" s="455"/>
      <c r="HA805" s="455"/>
      <c r="HB805" s="455"/>
      <c r="HC805" s="455"/>
      <c r="HD805" s="455"/>
      <c r="HE805" s="455"/>
      <c r="HF805" s="455"/>
      <c r="HG805" s="455"/>
      <c r="HH805" s="455"/>
      <c r="HI805" s="455"/>
      <c r="HJ805" s="455"/>
      <c r="HK805" s="455"/>
      <c r="HL805" s="455"/>
      <c r="HM805" s="455"/>
      <c r="HN805" s="455"/>
      <c r="HO805" s="455"/>
      <c r="HP805" s="455"/>
      <c r="HQ805" s="455"/>
      <c r="HR805" s="455"/>
      <c r="HS805" s="455"/>
      <c r="HT805" s="455"/>
      <c r="HU805" s="455"/>
      <c r="HV805" s="455"/>
      <c r="HW805" s="455"/>
      <c r="HX805" s="455"/>
      <c r="HY805" s="455"/>
      <c r="HZ805" s="455"/>
      <c r="IA805" s="455"/>
      <c r="IB805" s="455"/>
      <c r="IC805" s="455"/>
      <c r="ID805" s="455"/>
      <c r="IE805" s="455"/>
      <c r="IF805" s="455"/>
      <c r="IG805" s="455"/>
      <c r="IH805" s="455"/>
      <c r="II805" s="455"/>
      <c r="IJ805" s="455"/>
      <c r="IK805" s="455"/>
      <c r="IL805" s="455"/>
    </row>
    <row r="806" spans="1:246" s="451" customFormat="1" ht="12.75" customHeight="1">
      <c r="A806" s="410"/>
      <c r="B806" s="293"/>
      <c r="C806" s="1134"/>
      <c r="D806" s="964"/>
      <c r="E806" s="453"/>
      <c r="F806" s="376"/>
      <c r="G806" s="454"/>
      <c r="H806" s="454"/>
      <c r="I806" s="454"/>
      <c r="J806" s="454"/>
      <c r="K806" s="454"/>
      <c r="L806" s="454"/>
      <c r="M806" s="454"/>
      <c r="N806" s="454"/>
      <c r="O806" s="454"/>
      <c r="P806" s="454"/>
      <c r="Q806" s="454"/>
      <c r="R806" s="454"/>
      <c r="S806" s="455"/>
      <c r="T806" s="455"/>
      <c r="U806" s="455"/>
      <c r="V806" s="455"/>
      <c r="W806" s="455"/>
      <c r="X806" s="455"/>
      <c r="Y806" s="455"/>
      <c r="Z806" s="455"/>
      <c r="AA806" s="455"/>
      <c r="AB806" s="455"/>
      <c r="AC806" s="455"/>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5"/>
      <c r="AY806" s="455"/>
      <c r="AZ806" s="455"/>
      <c r="BA806" s="455"/>
      <c r="BB806" s="455"/>
      <c r="BC806" s="455"/>
      <c r="BD806" s="455"/>
      <c r="BE806" s="455"/>
      <c r="BF806" s="455"/>
      <c r="BG806" s="455"/>
      <c r="BH806" s="455"/>
      <c r="BI806" s="455"/>
      <c r="BJ806" s="455"/>
      <c r="BK806" s="455"/>
      <c r="BL806" s="455"/>
      <c r="BM806" s="455"/>
      <c r="BN806" s="455"/>
      <c r="BO806" s="455"/>
      <c r="BP806" s="455"/>
      <c r="BQ806" s="455"/>
      <c r="BR806" s="455"/>
      <c r="BS806" s="455"/>
      <c r="BT806" s="455"/>
      <c r="BU806" s="455"/>
      <c r="BV806" s="455"/>
      <c r="BW806" s="455"/>
      <c r="BX806" s="455"/>
      <c r="BY806" s="455"/>
      <c r="BZ806" s="455"/>
      <c r="CA806" s="455"/>
      <c r="CB806" s="455"/>
      <c r="CC806" s="455"/>
      <c r="CD806" s="455"/>
      <c r="CE806" s="455"/>
      <c r="CF806" s="455"/>
      <c r="CG806" s="455"/>
      <c r="CH806" s="455"/>
      <c r="CI806" s="455"/>
      <c r="CJ806" s="455"/>
      <c r="CK806" s="455"/>
      <c r="CL806" s="455"/>
      <c r="CM806" s="455"/>
      <c r="CN806" s="455"/>
      <c r="CO806" s="455"/>
      <c r="CP806" s="455"/>
      <c r="CQ806" s="455"/>
      <c r="CR806" s="455"/>
      <c r="CS806" s="455"/>
      <c r="CT806" s="455"/>
      <c r="CU806" s="455"/>
      <c r="CV806" s="455"/>
      <c r="CW806" s="455"/>
      <c r="CX806" s="455"/>
      <c r="CY806" s="455"/>
      <c r="CZ806" s="455"/>
      <c r="DA806" s="455"/>
      <c r="DB806" s="455"/>
      <c r="DC806" s="455"/>
      <c r="DD806" s="455"/>
      <c r="DE806" s="455"/>
      <c r="DF806" s="455"/>
      <c r="DG806" s="455"/>
      <c r="DH806" s="455"/>
      <c r="DI806" s="455"/>
      <c r="DJ806" s="455"/>
      <c r="DK806" s="455"/>
      <c r="DL806" s="455"/>
      <c r="DM806" s="455"/>
      <c r="DN806" s="455"/>
      <c r="DO806" s="455"/>
      <c r="DP806" s="455"/>
      <c r="DQ806" s="455"/>
      <c r="DR806" s="455"/>
      <c r="DS806" s="455"/>
      <c r="DT806" s="455"/>
      <c r="DU806" s="455"/>
      <c r="DV806" s="455"/>
      <c r="DW806" s="455"/>
      <c r="DX806" s="455"/>
      <c r="DY806" s="455"/>
      <c r="DZ806" s="455"/>
      <c r="EA806" s="455"/>
      <c r="EB806" s="455"/>
      <c r="EC806" s="455"/>
      <c r="ED806" s="455"/>
      <c r="EE806" s="455"/>
      <c r="EF806" s="455"/>
      <c r="EG806" s="455"/>
      <c r="EH806" s="455"/>
      <c r="EI806" s="455"/>
      <c r="EJ806" s="455"/>
      <c r="EK806" s="455"/>
      <c r="EL806" s="455"/>
      <c r="EM806" s="455"/>
      <c r="EN806" s="455"/>
      <c r="EO806" s="455"/>
      <c r="EP806" s="455"/>
      <c r="EQ806" s="455"/>
      <c r="ER806" s="455"/>
      <c r="ES806" s="455"/>
      <c r="ET806" s="455"/>
      <c r="EU806" s="455"/>
      <c r="EV806" s="455"/>
      <c r="EW806" s="455"/>
      <c r="EX806" s="455"/>
      <c r="EY806" s="455"/>
      <c r="EZ806" s="455"/>
      <c r="FA806" s="455"/>
      <c r="FB806" s="455"/>
      <c r="FC806" s="455"/>
      <c r="FD806" s="455"/>
      <c r="FE806" s="455"/>
      <c r="FF806" s="455"/>
      <c r="FG806" s="455"/>
      <c r="FH806" s="455"/>
      <c r="FI806" s="455"/>
      <c r="FJ806" s="455"/>
      <c r="FK806" s="455"/>
      <c r="FL806" s="455"/>
      <c r="FM806" s="455"/>
      <c r="FN806" s="455"/>
      <c r="FO806" s="455"/>
      <c r="FP806" s="455"/>
      <c r="FQ806" s="455"/>
      <c r="FR806" s="455"/>
      <c r="FS806" s="455"/>
      <c r="FT806" s="455"/>
      <c r="FU806" s="455"/>
      <c r="FV806" s="455"/>
      <c r="FW806" s="455"/>
      <c r="FX806" s="455"/>
      <c r="FY806" s="455"/>
      <c r="FZ806" s="455"/>
      <c r="GA806" s="455"/>
      <c r="GB806" s="455"/>
      <c r="GC806" s="455"/>
      <c r="GD806" s="455"/>
      <c r="GE806" s="455"/>
      <c r="GF806" s="455"/>
      <c r="GG806" s="455"/>
      <c r="GH806" s="455"/>
      <c r="GI806" s="455"/>
      <c r="GJ806" s="455"/>
      <c r="GK806" s="455"/>
      <c r="GL806" s="455"/>
      <c r="GM806" s="455"/>
      <c r="GN806" s="455"/>
      <c r="GO806" s="455"/>
      <c r="GP806" s="455"/>
      <c r="GQ806" s="455"/>
      <c r="GR806" s="455"/>
      <c r="GS806" s="455"/>
      <c r="GT806" s="455"/>
      <c r="GU806" s="455"/>
      <c r="GV806" s="455"/>
      <c r="GW806" s="455"/>
      <c r="GX806" s="455"/>
      <c r="GY806" s="455"/>
      <c r="GZ806" s="455"/>
      <c r="HA806" s="455"/>
      <c r="HB806" s="455"/>
      <c r="HC806" s="455"/>
      <c r="HD806" s="455"/>
      <c r="HE806" s="455"/>
      <c r="HF806" s="455"/>
      <c r="HG806" s="455"/>
      <c r="HH806" s="455"/>
      <c r="HI806" s="455"/>
      <c r="HJ806" s="455"/>
      <c r="HK806" s="455"/>
      <c r="HL806" s="455"/>
      <c r="HM806" s="455"/>
      <c r="HN806" s="455"/>
      <c r="HO806" s="455"/>
      <c r="HP806" s="455"/>
      <c r="HQ806" s="455"/>
      <c r="HR806" s="455"/>
      <c r="HS806" s="455"/>
      <c r="HT806" s="455"/>
      <c r="HU806" s="455"/>
      <c r="HV806" s="455"/>
      <c r="HW806" s="455"/>
      <c r="HX806" s="455"/>
      <c r="HY806" s="455"/>
      <c r="HZ806" s="455"/>
      <c r="IA806" s="455"/>
      <c r="IB806" s="455"/>
      <c r="IC806" s="455"/>
      <c r="ID806" s="455"/>
      <c r="IE806" s="455"/>
      <c r="IF806" s="455"/>
      <c r="IG806" s="455"/>
      <c r="IH806" s="455"/>
      <c r="II806" s="455"/>
      <c r="IJ806" s="455"/>
      <c r="IK806" s="455"/>
      <c r="IL806" s="455"/>
    </row>
    <row r="807" spans="1:246" s="456" customFormat="1" ht="76.5">
      <c r="A807" s="410">
        <v>113</v>
      </c>
      <c r="B807" s="293" t="s">
        <v>2801</v>
      </c>
      <c r="C807" s="1109"/>
      <c r="D807" s="945"/>
      <c r="E807" s="376"/>
      <c r="F807" s="376">
        <f>E807*D807</f>
        <v>0</v>
      </c>
    </row>
    <row r="808" spans="1:246" s="212" customFormat="1" ht="8.25" customHeight="1">
      <c r="A808" s="410"/>
      <c r="B808" s="377"/>
      <c r="C808" s="457"/>
      <c r="D808" s="965"/>
      <c r="E808" s="458"/>
      <c r="F808" s="458"/>
      <c r="G808" s="167"/>
      <c r="H808" s="167"/>
      <c r="I808" s="167"/>
      <c r="J808" s="167"/>
      <c r="K808" s="167"/>
      <c r="L808" s="167"/>
      <c r="M808" s="167"/>
      <c r="N808" s="167"/>
      <c r="O808" s="167"/>
      <c r="P808" s="167"/>
      <c r="Q808" s="167"/>
      <c r="R808" s="167"/>
    </row>
    <row r="809" spans="1:246" s="212" customFormat="1" ht="25.5">
      <c r="A809" s="410"/>
      <c r="B809" s="377" t="s">
        <v>1990</v>
      </c>
      <c r="C809" s="1109" t="s">
        <v>223</v>
      </c>
      <c r="D809" s="965">
        <v>1</v>
      </c>
      <c r="E809" s="458"/>
      <c r="F809" s="458"/>
      <c r="G809" s="167"/>
      <c r="H809" s="167"/>
      <c r="I809" s="167"/>
      <c r="J809" s="167"/>
      <c r="K809" s="167"/>
      <c r="L809" s="167"/>
      <c r="M809" s="167"/>
      <c r="N809" s="167"/>
      <c r="O809" s="167"/>
      <c r="P809" s="167"/>
      <c r="Q809" s="167"/>
      <c r="R809" s="167"/>
    </row>
    <row r="810" spans="1:246" s="456" customFormat="1" ht="8.25" customHeight="1">
      <c r="A810" s="410"/>
      <c r="B810" s="293"/>
      <c r="C810" s="1109"/>
      <c r="D810" s="945"/>
      <c r="E810" s="376"/>
      <c r="F810" s="376"/>
    </row>
    <row r="811" spans="1:246" s="456" customFormat="1">
      <c r="A811" s="410"/>
      <c r="B811" s="293" t="s">
        <v>1991</v>
      </c>
      <c r="C811" s="1109" t="s">
        <v>223</v>
      </c>
      <c r="D811" s="945">
        <v>2</v>
      </c>
      <c r="E811" s="376"/>
      <c r="F811" s="376"/>
    </row>
    <row r="812" spans="1:246" s="456" customFormat="1" ht="7.5" customHeight="1">
      <c r="A812" s="410"/>
      <c r="B812" s="293"/>
      <c r="C812" s="1109"/>
      <c r="D812" s="945"/>
      <c r="E812" s="376"/>
      <c r="F812" s="376"/>
    </row>
    <row r="813" spans="1:246" s="456" customFormat="1">
      <c r="A813" s="410"/>
      <c r="B813" s="293" t="s">
        <v>1992</v>
      </c>
      <c r="C813" s="1109" t="s">
        <v>223</v>
      </c>
      <c r="D813" s="945">
        <v>5</v>
      </c>
      <c r="E813" s="376"/>
      <c r="F813" s="376"/>
    </row>
    <row r="814" spans="1:246" s="456" customFormat="1" ht="7.5" customHeight="1">
      <c r="A814" s="410"/>
      <c r="B814" s="293"/>
      <c r="C814" s="1109"/>
      <c r="D814" s="945"/>
      <c r="E814" s="376"/>
      <c r="F814" s="376"/>
    </row>
    <row r="815" spans="1:246" s="456" customFormat="1">
      <c r="A815" s="410"/>
      <c r="B815" s="293" t="s">
        <v>1993</v>
      </c>
      <c r="C815" s="1109" t="s">
        <v>223</v>
      </c>
      <c r="D815" s="945">
        <v>2</v>
      </c>
      <c r="E815" s="376"/>
      <c r="F815" s="376"/>
    </row>
    <row r="816" spans="1:246" s="456" customFormat="1" ht="7.5" customHeight="1">
      <c r="A816" s="410"/>
      <c r="B816" s="293"/>
      <c r="C816" s="1109"/>
      <c r="D816" s="945"/>
      <c r="E816" s="376"/>
      <c r="F816" s="376"/>
    </row>
    <row r="817" spans="1:18" s="456" customFormat="1">
      <c r="A817" s="410"/>
      <c r="B817" s="293" t="s">
        <v>1994</v>
      </c>
      <c r="C817" s="1109" t="s">
        <v>223</v>
      </c>
      <c r="D817" s="945">
        <v>1</v>
      </c>
      <c r="E817" s="376"/>
      <c r="F817" s="376"/>
    </row>
    <row r="818" spans="1:18" s="456" customFormat="1" ht="7.5" customHeight="1">
      <c r="A818" s="410"/>
      <c r="B818" s="293"/>
      <c r="C818" s="1109"/>
      <c r="D818" s="945"/>
      <c r="E818" s="376"/>
      <c r="F818" s="376"/>
    </row>
    <row r="819" spans="1:18" s="456" customFormat="1">
      <c r="A819" s="410"/>
      <c r="B819" s="293" t="s">
        <v>1995</v>
      </c>
      <c r="C819" s="1109" t="s">
        <v>223</v>
      </c>
      <c r="D819" s="945">
        <v>2</v>
      </c>
      <c r="E819" s="376"/>
      <c r="F819" s="376"/>
    </row>
    <row r="820" spans="1:18" s="456" customFormat="1" ht="7.5" customHeight="1">
      <c r="A820" s="410"/>
      <c r="B820" s="293"/>
      <c r="C820" s="1109"/>
      <c r="D820" s="945"/>
      <c r="E820" s="376"/>
      <c r="F820" s="376"/>
    </row>
    <row r="821" spans="1:18" s="456" customFormat="1" ht="25.5">
      <c r="A821" s="410"/>
      <c r="B821" s="377" t="s">
        <v>2844</v>
      </c>
      <c r="C821" s="457" t="s">
        <v>223</v>
      </c>
      <c r="D821" s="965">
        <v>1</v>
      </c>
      <c r="E821" s="458"/>
      <c r="F821" s="458"/>
    </row>
    <row r="822" spans="1:18" s="456" customFormat="1" ht="7.5" customHeight="1">
      <c r="A822" s="410"/>
      <c r="B822" s="377"/>
      <c r="C822" s="457"/>
      <c r="D822" s="965"/>
      <c r="E822" s="458"/>
      <c r="F822" s="458"/>
    </row>
    <row r="823" spans="1:18" s="456" customFormat="1" ht="25.5">
      <c r="A823" s="410"/>
      <c r="B823" s="377" t="s">
        <v>1996</v>
      </c>
      <c r="C823" s="457" t="s">
        <v>223</v>
      </c>
      <c r="D823" s="965">
        <v>1</v>
      </c>
      <c r="E823" s="458"/>
      <c r="F823" s="458"/>
    </row>
    <row r="824" spans="1:18" s="456" customFormat="1" ht="7.5" customHeight="1">
      <c r="A824" s="410"/>
      <c r="B824" s="377"/>
      <c r="C824" s="457"/>
      <c r="D824" s="965"/>
      <c r="E824" s="458"/>
      <c r="F824" s="458"/>
    </row>
    <row r="825" spans="1:18" s="456" customFormat="1" ht="25.5">
      <c r="A825" s="410"/>
      <c r="B825" s="377" t="s">
        <v>2845</v>
      </c>
      <c r="C825" s="457" t="s">
        <v>223</v>
      </c>
      <c r="D825" s="965">
        <v>1</v>
      </c>
      <c r="E825" s="458"/>
      <c r="F825" s="458"/>
      <c r="H825" s="459"/>
    </row>
    <row r="826" spans="1:18" s="456" customFormat="1" ht="7.5" customHeight="1">
      <c r="A826" s="410"/>
      <c r="B826" s="377"/>
      <c r="C826" s="457"/>
      <c r="D826" s="965"/>
      <c r="E826" s="458"/>
      <c r="F826" s="458"/>
    </row>
    <row r="827" spans="1:18" s="456" customFormat="1">
      <c r="A827" s="410"/>
      <c r="B827" s="293" t="s">
        <v>1997</v>
      </c>
      <c r="C827" s="1109" t="s">
        <v>223</v>
      </c>
      <c r="D827" s="945">
        <v>1</v>
      </c>
      <c r="E827" s="376"/>
      <c r="F827" s="376"/>
    </row>
    <row r="828" spans="1:18" s="456" customFormat="1" ht="7.5" customHeight="1">
      <c r="A828" s="410"/>
      <c r="B828" s="293"/>
      <c r="C828" s="1109"/>
      <c r="D828" s="945"/>
      <c r="E828" s="376"/>
      <c r="F828" s="376"/>
    </row>
    <row r="829" spans="1:18" s="456" customFormat="1">
      <c r="A829" s="410"/>
      <c r="B829" s="293" t="s">
        <v>1998</v>
      </c>
      <c r="C829" s="1109" t="s">
        <v>223</v>
      </c>
      <c r="D829" s="945">
        <v>1</v>
      </c>
      <c r="E829" s="376"/>
      <c r="F829" s="376"/>
    </row>
    <row r="830" spans="1:18" s="377" customFormat="1" ht="8.25" customHeight="1">
      <c r="A830" s="410"/>
      <c r="C830" s="460"/>
      <c r="D830" s="966"/>
      <c r="E830" s="461"/>
      <c r="F830" s="461"/>
      <c r="G830" s="190"/>
      <c r="H830" s="190"/>
      <c r="I830" s="190"/>
      <c r="J830" s="190"/>
      <c r="K830" s="190"/>
      <c r="L830" s="190"/>
      <c r="M830" s="190"/>
      <c r="N830" s="190"/>
      <c r="O830" s="190"/>
      <c r="P830" s="190"/>
      <c r="Q830" s="190"/>
      <c r="R830" s="190"/>
    </row>
    <row r="831" spans="1:18" s="212" customFormat="1">
      <c r="A831" s="410"/>
      <c r="B831" s="377" t="s">
        <v>1999</v>
      </c>
      <c r="C831" s="1109" t="s">
        <v>223</v>
      </c>
      <c r="D831" s="965">
        <v>3</v>
      </c>
      <c r="E831" s="458"/>
      <c r="F831" s="458"/>
      <c r="G831" s="167"/>
      <c r="H831" s="167"/>
      <c r="I831" s="167"/>
      <c r="J831" s="167"/>
      <c r="K831" s="167"/>
      <c r="L831" s="167"/>
      <c r="M831" s="167"/>
      <c r="N831" s="167"/>
      <c r="O831" s="167"/>
      <c r="P831" s="167"/>
      <c r="Q831" s="167"/>
      <c r="R831" s="167"/>
    </row>
    <row r="832" spans="1:18" s="456" customFormat="1" ht="7.5" customHeight="1">
      <c r="A832" s="410"/>
      <c r="B832" s="293"/>
      <c r="C832" s="1109"/>
      <c r="D832" s="945"/>
      <c r="E832" s="376"/>
      <c r="F832" s="376"/>
    </row>
    <row r="833" spans="1:246" s="456" customFormat="1" ht="7.5" customHeight="1">
      <c r="A833" s="410"/>
      <c r="B833" s="462"/>
      <c r="C833" s="1135"/>
      <c r="D833" s="1489"/>
      <c r="E833" s="376"/>
      <c r="F833" s="376"/>
    </row>
    <row r="834" spans="1:246" s="467" customFormat="1">
      <c r="A834" s="410"/>
      <c r="B834" s="463"/>
      <c r="C834" s="1109" t="s">
        <v>1346</v>
      </c>
      <c r="D834" s="967">
        <v>1</v>
      </c>
      <c r="E834" s="464"/>
      <c r="F834" s="464">
        <f>D834*E834</f>
        <v>0</v>
      </c>
      <c r="G834" s="465"/>
      <c r="H834" s="465"/>
      <c r="I834" s="466"/>
      <c r="J834" s="466"/>
      <c r="K834" s="466"/>
      <c r="L834" s="465"/>
      <c r="M834" s="465"/>
      <c r="N834" s="465"/>
      <c r="O834" s="465"/>
      <c r="P834" s="465"/>
      <c r="Q834" s="465"/>
      <c r="R834" s="465"/>
    </row>
    <row r="835" spans="1:246" s="451" customFormat="1" ht="12.75" customHeight="1">
      <c r="A835" s="410"/>
      <c r="B835" s="293"/>
      <c r="C835" s="1134"/>
      <c r="D835" s="964"/>
      <c r="E835" s="453"/>
      <c r="F835" s="376"/>
      <c r="G835" s="454"/>
      <c r="H835" s="454"/>
      <c r="I835" s="454"/>
      <c r="J835" s="454"/>
      <c r="K835" s="454"/>
      <c r="L835" s="454"/>
      <c r="M835" s="454"/>
      <c r="N835" s="454"/>
      <c r="O835" s="454"/>
      <c r="P835" s="454"/>
      <c r="Q835" s="454"/>
      <c r="R835" s="454"/>
      <c r="S835" s="455"/>
      <c r="T835" s="455"/>
      <c r="U835" s="455"/>
      <c r="V835" s="455"/>
      <c r="W835" s="455"/>
      <c r="X835" s="455"/>
      <c r="Y835" s="455"/>
      <c r="Z835" s="455"/>
      <c r="AA835" s="455"/>
      <c r="AB835" s="455"/>
      <c r="AC835" s="455"/>
      <c r="AD835" s="455"/>
      <c r="AE835" s="455"/>
      <c r="AF835" s="455"/>
      <c r="AG835" s="455"/>
      <c r="AH835" s="455"/>
      <c r="AI835" s="455"/>
      <c r="AJ835" s="455"/>
      <c r="AK835" s="455"/>
      <c r="AL835" s="455"/>
      <c r="AM835" s="455"/>
      <c r="AN835" s="455"/>
      <c r="AO835" s="455"/>
      <c r="AP835" s="455"/>
      <c r="AQ835" s="455"/>
      <c r="AR835" s="455"/>
      <c r="AS835" s="455"/>
      <c r="AT835" s="455"/>
      <c r="AU835" s="455"/>
      <c r="AV835" s="455"/>
      <c r="AW835" s="455"/>
      <c r="AX835" s="455"/>
      <c r="AY835" s="455"/>
      <c r="AZ835" s="455"/>
      <c r="BA835" s="455"/>
      <c r="BB835" s="455"/>
      <c r="BC835" s="455"/>
      <c r="BD835" s="455"/>
      <c r="BE835" s="455"/>
      <c r="BF835" s="455"/>
      <c r="BG835" s="455"/>
      <c r="BH835" s="455"/>
      <c r="BI835" s="455"/>
      <c r="BJ835" s="455"/>
      <c r="BK835" s="455"/>
      <c r="BL835" s="455"/>
      <c r="BM835" s="455"/>
      <c r="BN835" s="455"/>
      <c r="BO835" s="455"/>
      <c r="BP835" s="455"/>
      <c r="BQ835" s="455"/>
      <c r="BR835" s="455"/>
      <c r="BS835" s="455"/>
      <c r="BT835" s="455"/>
      <c r="BU835" s="455"/>
      <c r="BV835" s="455"/>
      <c r="BW835" s="455"/>
      <c r="BX835" s="455"/>
      <c r="BY835" s="455"/>
      <c r="BZ835" s="455"/>
      <c r="CA835" s="455"/>
      <c r="CB835" s="455"/>
      <c r="CC835" s="455"/>
      <c r="CD835" s="455"/>
      <c r="CE835" s="455"/>
      <c r="CF835" s="455"/>
      <c r="CG835" s="455"/>
      <c r="CH835" s="455"/>
      <c r="CI835" s="455"/>
      <c r="CJ835" s="455"/>
      <c r="CK835" s="455"/>
      <c r="CL835" s="455"/>
      <c r="CM835" s="455"/>
      <c r="CN835" s="455"/>
      <c r="CO835" s="455"/>
      <c r="CP835" s="455"/>
      <c r="CQ835" s="455"/>
      <c r="CR835" s="455"/>
      <c r="CS835" s="455"/>
      <c r="CT835" s="455"/>
      <c r="CU835" s="455"/>
      <c r="CV835" s="455"/>
      <c r="CW835" s="455"/>
      <c r="CX835" s="455"/>
      <c r="CY835" s="455"/>
      <c r="CZ835" s="455"/>
      <c r="DA835" s="455"/>
      <c r="DB835" s="455"/>
      <c r="DC835" s="455"/>
      <c r="DD835" s="455"/>
      <c r="DE835" s="455"/>
      <c r="DF835" s="455"/>
      <c r="DG835" s="455"/>
      <c r="DH835" s="455"/>
      <c r="DI835" s="455"/>
      <c r="DJ835" s="455"/>
      <c r="DK835" s="455"/>
      <c r="DL835" s="455"/>
      <c r="DM835" s="455"/>
      <c r="DN835" s="455"/>
      <c r="DO835" s="455"/>
      <c r="DP835" s="455"/>
      <c r="DQ835" s="455"/>
      <c r="DR835" s="455"/>
      <c r="DS835" s="455"/>
      <c r="DT835" s="455"/>
      <c r="DU835" s="455"/>
      <c r="DV835" s="455"/>
      <c r="DW835" s="455"/>
      <c r="DX835" s="455"/>
      <c r="DY835" s="455"/>
      <c r="DZ835" s="455"/>
      <c r="EA835" s="455"/>
      <c r="EB835" s="455"/>
      <c r="EC835" s="455"/>
      <c r="ED835" s="455"/>
      <c r="EE835" s="455"/>
      <c r="EF835" s="455"/>
      <c r="EG835" s="455"/>
      <c r="EH835" s="455"/>
      <c r="EI835" s="455"/>
      <c r="EJ835" s="455"/>
      <c r="EK835" s="455"/>
      <c r="EL835" s="455"/>
      <c r="EM835" s="455"/>
      <c r="EN835" s="455"/>
      <c r="EO835" s="455"/>
      <c r="EP835" s="455"/>
      <c r="EQ835" s="455"/>
      <c r="ER835" s="455"/>
      <c r="ES835" s="455"/>
      <c r="ET835" s="455"/>
      <c r="EU835" s="455"/>
      <c r="EV835" s="455"/>
      <c r="EW835" s="455"/>
      <c r="EX835" s="455"/>
      <c r="EY835" s="455"/>
      <c r="EZ835" s="455"/>
      <c r="FA835" s="455"/>
      <c r="FB835" s="455"/>
      <c r="FC835" s="455"/>
      <c r="FD835" s="455"/>
      <c r="FE835" s="455"/>
      <c r="FF835" s="455"/>
      <c r="FG835" s="455"/>
      <c r="FH835" s="455"/>
      <c r="FI835" s="455"/>
      <c r="FJ835" s="455"/>
      <c r="FK835" s="455"/>
      <c r="FL835" s="455"/>
      <c r="FM835" s="455"/>
      <c r="FN835" s="455"/>
      <c r="FO835" s="455"/>
      <c r="FP835" s="455"/>
      <c r="FQ835" s="455"/>
      <c r="FR835" s="455"/>
      <c r="FS835" s="455"/>
      <c r="FT835" s="455"/>
      <c r="FU835" s="455"/>
      <c r="FV835" s="455"/>
      <c r="FW835" s="455"/>
      <c r="FX835" s="455"/>
      <c r="FY835" s="455"/>
      <c r="FZ835" s="455"/>
      <c r="GA835" s="455"/>
      <c r="GB835" s="455"/>
      <c r="GC835" s="455"/>
      <c r="GD835" s="455"/>
      <c r="GE835" s="455"/>
      <c r="GF835" s="455"/>
      <c r="GG835" s="455"/>
      <c r="GH835" s="455"/>
      <c r="GI835" s="455"/>
      <c r="GJ835" s="455"/>
      <c r="GK835" s="455"/>
      <c r="GL835" s="455"/>
      <c r="GM835" s="455"/>
      <c r="GN835" s="455"/>
      <c r="GO835" s="455"/>
      <c r="GP835" s="455"/>
      <c r="GQ835" s="455"/>
      <c r="GR835" s="455"/>
      <c r="GS835" s="455"/>
      <c r="GT835" s="455"/>
      <c r="GU835" s="455"/>
      <c r="GV835" s="455"/>
      <c r="GW835" s="455"/>
      <c r="GX835" s="455"/>
      <c r="GY835" s="455"/>
      <c r="GZ835" s="455"/>
      <c r="HA835" s="455"/>
      <c r="HB835" s="455"/>
      <c r="HC835" s="455"/>
      <c r="HD835" s="455"/>
      <c r="HE835" s="455"/>
      <c r="HF835" s="455"/>
      <c r="HG835" s="455"/>
      <c r="HH835" s="455"/>
      <c r="HI835" s="455"/>
      <c r="HJ835" s="455"/>
      <c r="HK835" s="455"/>
      <c r="HL835" s="455"/>
      <c r="HM835" s="455"/>
      <c r="HN835" s="455"/>
      <c r="HO835" s="455"/>
      <c r="HP835" s="455"/>
      <c r="HQ835" s="455"/>
      <c r="HR835" s="455"/>
      <c r="HS835" s="455"/>
      <c r="HT835" s="455"/>
      <c r="HU835" s="455"/>
      <c r="HV835" s="455"/>
      <c r="HW835" s="455"/>
      <c r="HX835" s="455"/>
      <c r="HY835" s="455"/>
      <c r="HZ835" s="455"/>
      <c r="IA835" s="455"/>
      <c r="IB835" s="455"/>
      <c r="IC835" s="455"/>
      <c r="ID835" s="455"/>
      <c r="IE835" s="455"/>
      <c r="IF835" s="455"/>
      <c r="IG835" s="455"/>
      <c r="IH835" s="455"/>
      <c r="II835" s="455"/>
      <c r="IJ835" s="455"/>
      <c r="IK835" s="455"/>
      <c r="IL835" s="455"/>
    </row>
    <row r="836" spans="1:246" s="456" customFormat="1" ht="76.5">
      <c r="A836" s="410">
        <v>114</v>
      </c>
      <c r="B836" s="293" t="s">
        <v>2802</v>
      </c>
      <c r="C836" s="1109"/>
      <c r="D836" s="945"/>
      <c r="E836" s="376"/>
      <c r="F836" s="376">
        <f>E836*D836</f>
        <v>0</v>
      </c>
    </row>
    <row r="837" spans="1:246" s="212" customFormat="1" ht="8.25" customHeight="1">
      <c r="A837" s="410"/>
      <c r="B837" s="377"/>
      <c r="C837" s="457"/>
      <c r="D837" s="965"/>
      <c r="E837" s="458"/>
      <c r="F837" s="458"/>
      <c r="G837" s="167"/>
      <c r="H837" s="167"/>
      <c r="I837" s="167"/>
      <c r="J837" s="167"/>
      <c r="K837" s="167"/>
      <c r="L837" s="167"/>
      <c r="M837" s="167"/>
      <c r="N837" s="167"/>
      <c r="O837" s="167"/>
      <c r="P837" s="167"/>
      <c r="Q837" s="167"/>
      <c r="R837" s="167"/>
    </row>
    <row r="838" spans="1:246" s="212" customFormat="1" ht="25.5">
      <c r="A838" s="410"/>
      <c r="B838" s="377" t="s">
        <v>1990</v>
      </c>
      <c r="C838" s="1109" t="s">
        <v>223</v>
      </c>
      <c r="D838" s="965">
        <v>1</v>
      </c>
      <c r="E838" s="458"/>
      <c r="F838" s="458"/>
      <c r="G838" s="167"/>
      <c r="H838" s="167"/>
      <c r="I838" s="167"/>
      <c r="J838" s="167"/>
      <c r="K838" s="167"/>
      <c r="L838" s="167"/>
      <c r="M838" s="167"/>
      <c r="N838" s="167"/>
      <c r="O838" s="167"/>
      <c r="P838" s="167"/>
      <c r="Q838" s="167"/>
      <c r="R838" s="167"/>
    </row>
    <row r="839" spans="1:246" s="456" customFormat="1" ht="8.25" customHeight="1">
      <c r="A839" s="410"/>
      <c r="B839" s="293"/>
      <c r="C839" s="1109"/>
      <c r="D839" s="945"/>
      <c r="E839" s="376"/>
      <c r="F839" s="376"/>
    </row>
    <row r="840" spans="1:246" s="456" customFormat="1">
      <c r="A840" s="410"/>
      <c r="B840" s="293" t="s">
        <v>2000</v>
      </c>
      <c r="C840" s="1109" t="s">
        <v>223</v>
      </c>
      <c r="D840" s="945">
        <v>1</v>
      </c>
      <c r="E840" s="376"/>
      <c r="F840" s="376"/>
    </row>
    <row r="841" spans="1:246" s="456" customFormat="1" ht="7.5" customHeight="1">
      <c r="A841" s="410"/>
      <c r="B841" s="293"/>
      <c r="C841" s="1109"/>
      <c r="D841" s="945"/>
      <c r="E841" s="376"/>
      <c r="F841" s="376"/>
    </row>
    <row r="842" spans="1:246" s="456" customFormat="1">
      <c r="A842" s="410"/>
      <c r="B842" s="293" t="s">
        <v>1992</v>
      </c>
      <c r="C842" s="1109" t="s">
        <v>223</v>
      </c>
      <c r="D842" s="945">
        <v>7</v>
      </c>
      <c r="E842" s="376"/>
      <c r="F842" s="376"/>
    </row>
    <row r="843" spans="1:246" s="456" customFormat="1" ht="7.5" customHeight="1">
      <c r="A843" s="410"/>
      <c r="B843" s="293"/>
      <c r="C843" s="1109"/>
      <c r="D843" s="945"/>
      <c r="E843" s="376"/>
      <c r="F843" s="376"/>
    </row>
    <row r="844" spans="1:246" s="456" customFormat="1">
      <c r="A844" s="410"/>
      <c r="B844" s="293" t="s">
        <v>1993</v>
      </c>
      <c r="C844" s="1109" t="s">
        <v>223</v>
      </c>
      <c r="D844" s="945">
        <v>2</v>
      </c>
      <c r="E844" s="376"/>
      <c r="F844" s="376"/>
    </row>
    <row r="845" spans="1:246" s="456" customFormat="1" ht="7.5" customHeight="1">
      <c r="A845" s="410"/>
      <c r="B845" s="293"/>
      <c r="C845" s="1109"/>
      <c r="D845" s="945"/>
      <c r="E845" s="376"/>
      <c r="F845" s="376"/>
    </row>
    <row r="846" spans="1:246" s="456" customFormat="1">
      <c r="A846" s="410"/>
      <c r="B846" s="293" t="s">
        <v>1994</v>
      </c>
      <c r="C846" s="1109" t="s">
        <v>223</v>
      </c>
      <c r="D846" s="945">
        <v>1</v>
      </c>
      <c r="E846" s="376"/>
      <c r="F846" s="376"/>
    </row>
    <row r="847" spans="1:246" s="456" customFormat="1" ht="7.5" customHeight="1">
      <c r="A847" s="410"/>
      <c r="B847" s="293"/>
      <c r="C847" s="1109"/>
      <c r="D847" s="945"/>
      <c r="E847" s="376"/>
      <c r="F847" s="376"/>
    </row>
    <row r="848" spans="1:246" s="456" customFormat="1">
      <c r="A848" s="410"/>
      <c r="B848" s="293" t="s">
        <v>1995</v>
      </c>
      <c r="C848" s="1109" t="s">
        <v>223</v>
      </c>
      <c r="D848" s="945">
        <v>6</v>
      </c>
      <c r="E848" s="376"/>
      <c r="F848" s="376"/>
    </row>
    <row r="849" spans="1:246" s="456" customFormat="1" ht="7.5" customHeight="1">
      <c r="A849" s="410"/>
      <c r="B849" s="293"/>
      <c r="C849" s="1109"/>
      <c r="D849" s="945"/>
      <c r="E849" s="376"/>
      <c r="F849" s="376"/>
    </row>
    <row r="850" spans="1:246" s="456" customFormat="1" ht="25.5">
      <c r="A850" s="410"/>
      <c r="B850" s="377" t="s">
        <v>2844</v>
      </c>
      <c r="C850" s="1109" t="s">
        <v>223</v>
      </c>
      <c r="D850" s="945">
        <v>6</v>
      </c>
      <c r="E850" s="376"/>
      <c r="F850" s="376"/>
    </row>
    <row r="851" spans="1:246" s="456" customFormat="1" ht="7.5" customHeight="1">
      <c r="A851" s="410"/>
      <c r="B851" s="377"/>
      <c r="C851" s="1109"/>
      <c r="D851" s="945"/>
      <c r="E851" s="376"/>
      <c r="F851" s="376"/>
    </row>
    <row r="852" spans="1:246" s="456" customFormat="1" ht="25.5">
      <c r="A852" s="410"/>
      <c r="B852" s="377" t="s">
        <v>1996</v>
      </c>
      <c r="C852" s="1109" t="s">
        <v>223</v>
      </c>
      <c r="D852" s="945">
        <v>1</v>
      </c>
      <c r="E852" s="376"/>
      <c r="F852" s="376"/>
      <c r="N852" s="541"/>
    </row>
    <row r="853" spans="1:246" s="456" customFormat="1" ht="7.5" customHeight="1">
      <c r="A853" s="410"/>
      <c r="B853" s="293"/>
      <c r="C853" s="1109"/>
      <c r="D853" s="945"/>
      <c r="E853" s="376"/>
      <c r="F853" s="376"/>
      <c r="N853" s="541"/>
    </row>
    <row r="854" spans="1:246" s="456" customFormat="1" ht="25.5">
      <c r="A854" s="410"/>
      <c r="B854" s="293" t="s">
        <v>2845</v>
      </c>
      <c r="C854" s="1109" t="s">
        <v>223</v>
      </c>
      <c r="D854" s="945">
        <v>1</v>
      </c>
      <c r="E854" s="376"/>
      <c r="F854" s="376"/>
      <c r="N854" s="541"/>
    </row>
    <row r="855" spans="1:246" s="456" customFormat="1" ht="7.5" customHeight="1">
      <c r="A855" s="410"/>
      <c r="B855" s="293"/>
      <c r="C855" s="1109"/>
      <c r="D855" s="945"/>
      <c r="E855" s="376"/>
      <c r="F855" s="376"/>
      <c r="N855" s="541"/>
    </row>
    <row r="856" spans="1:246" s="456" customFormat="1">
      <c r="A856" s="410"/>
      <c r="B856" s="293" t="s">
        <v>1997</v>
      </c>
      <c r="C856" s="1109" t="s">
        <v>223</v>
      </c>
      <c r="D856" s="945">
        <v>1</v>
      </c>
      <c r="E856" s="376"/>
      <c r="F856" s="376"/>
      <c r="N856" s="541"/>
    </row>
    <row r="857" spans="1:246" s="456" customFormat="1" ht="7.5" customHeight="1">
      <c r="A857" s="410"/>
      <c r="B857" s="293"/>
      <c r="C857" s="1109"/>
      <c r="D857" s="945"/>
      <c r="E857" s="376"/>
      <c r="F857" s="376"/>
      <c r="N857" s="541"/>
    </row>
    <row r="858" spans="1:246" s="456" customFormat="1">
      <c r="A858" s="410"/>
      <c r="B858" s="293" t="s">
        <v>1998</v>
      </c>
      <c r="C858" s="1109" t="s">
        <v>223</v>
      </c>
      <c r="D858" s="945">
        <v>1</v>
      </c>
      <c r="E858" s="376"/>
      <c r="F858" s="376"/>
      <c r="N858" s="541"/>
    </row>
    <row r="859" spans="1:246" s="377" customFormat="1" ht="8.25" customHeight="1">
      <c r="A859" s="410"/>
      <c r="C859" s="460"/>
      <c r="D859" s="966"/>
      <c r="E859" s="461"/>
      <c r="F859" s="461"/>
      <c r="G859" s="190"/>
      <c r="H859" s="190"/>
      <c r="I859" s="190"/>
      <c r="J859" s="190"/>
      <c r="K859" s="190"/>
      <c r="L859" s="190"/>
      <c r="M859" s="190"/>
      <c r="N859" s="1490"/>
      <c r="O859" s="190"/>
      <c r="P859" s="190"/>
      <c r="Q859" s="190"/>
      <c r="R859" s="190"/>
    </row>
    <row r="860" spans="1:246" s="212" customFormat="1">
      <c r="A860" s="410"/>
      <c r="B860" s="377" t="s">
        <v>1999</v>
      </c>
      <c r="C860" s="1109" t="s">
        <v>223</v>
      </c>
      <c r="D860" s="965">
        <v>3</v>
      </c>
      <c r="E860" s="458"/>
      <c r="F860" s="458"/>
      <c r="G860" s="167"/>
      <c r="H860" s="167"/>
      <c r="I860" s="167"/>
      <c r="J860" s="167"/>
      <c r="K860" s="167"/>
      <c r="L860" s="167"/>
      <c r="M860" s="167"/>
      <c r="N860" s="1491"/>
      <c r="O860" s="167"/>
      <c r="P860" s="167"/>
      <c r="Q860" s="167"/>
      <c r="R860" s="167"/>
    </row>
    <row r="861" spans="1:246" s="456" customFormat="1" ht="7.5" customHeight="1">
      <c r="A861" s="410"/>
      <c r="B861" s="293"/>
      <c r="C861" s="1109"/>
      <c r="D861" s="945"/>
      <c r="E861" s="376"/>
      <c r="F861" s="376"/>
      <c r="N861" s="541"/>
    </row>
    <row r="862" spans="1:246" s="456" customFormat="1" ht="7.5" customHeight="1">
      <c r="A862" s="410"/>
      <c r="B862" s="462"/>
      <c r="C862" s="1135"/>
      <c r="D862" s="1489"/>
      <c r="E862" s="376"/>
      <c r="F862" s="376"/>
      <c r="N862" s="541"/>
    </row>
    <row r="863" spans="1:246" s="467" customFormat="1">
      <c r="A863" s="410"/>
      <c r="B863" s="463"/>
      <c r="C863" s="1109" t="s">
        <v>1346</v>
      </c>
      <c r="D863" s="967">
        <v>2</v>
      </c>
      <c r="E863" s="464"/>
      <c r="F863" s="464">
        <f>D863*E863</f>
        <v>0</v>
      </c>
      <c r="G863" s="465"/>
      <c r="H863" s="465"/>
      <c r="I863" s="466"/>
      <c r="J863" s="466"/>
      <c r="K863" s="466"/>
      <c r="L863" s="465"/>
      <c r="M863" s="465"/>
      <c r="N863" s="1492"/>
      <c r="O863" s="465"/>
      <c r="P863" s="465"/>
      <c r="Q863" s="465"/>
      <c r="R863" s="465"/>
    </row>
    <row r="864" spans="1:246" s="451" customFormat="1" ht="12.75" customHeight="1">
      <c r="A864" s="410"/>
      <c r="B864" s="293"/>
      <c r="C864" s="1134"/>
      <c r="D864" s="964"/>
      <c r="E864" s="453"/>
      <c r="F864" s="376"/>
      <c r="G864" s="454"/>
      <c r="H864" s="454"/>
      <c r="I864" s="454"/>
      <c r="J864" s="454"/>
      <c r="K864" s="454"/>
      <c r="L864" s="454"/>
      <c r="M864" s="454"/>
      <c r="N864" s="1493"/>
      <c r="O864" s="454"/>
      <c r="P864" s="454"/>
      <c r="Q864" s="454"/>
      <c r="R864" s="454"/>
      <c r="S864" s="455"/>
      <c r="T864" s="455"/>
      <c r="U864" s="455"/>
      <c r="V864" s="455"/>
      <c r="W864" s="455"/>
      <c r="X864" s="455"/>
      <c r="Y864" s="455"/>
      <c r="Z864" s="455"/>
      <c r="AA864" s="455"/>
      <c r="AB864" s="455"/>
      <c r="AC864" s="455"/>
      <c r="AD864" s="455"/>
      <c r="AE864" s="455"/>
      <c r="AF864" s="455"/>
      <c r="AG864" s="455"/>
      <c r="AH864" s="455"/>
      <c r="AI864" s="455"/>
      <c r="AJ864" s="455"/>
      <c r="AK864" s="455"/>
      <c r="AL864" s="455"/>
      <c r="AM864" s="455"/>
      <c r="AN864" s="455"/>
      <c r="AO864" s="455"/>
      <c r="AP864" s="455"/>
      <c r="AQ864" s="455"/>
      <c r="AR864" s="455"/>
      <c r="AS864" s="455"/>
      <c r="AT864" s="455"/>
      <c r="AU864" s="455"/>
      <c r="AV864" s="455"/>
      <c r="AW864" s="455"/>
      <c r="AX864" s="455"/>
      <c r="AY864" s="455"/>
      <c r="AZ864" s="455"/>
      <c r="BA864" s="455"/>
      <c r="BB864" s="455"/>
      <c r="BC864" s="455"/>
      <c r="BD864" s="455"/>
      <c r="BE864" s="455"/>
      <c r="BF864" s="455"/>
      <c r="BG864" s="455"/>
      <c r="BH864" s="455"/>
      <c r="BI864" s="455"/>
      <c r="BJ864" s="455"/>
      <c r="BK864" s="455"/>
      <c r="BL864" s="455"/>
      <c r="BM864" s="455"/>
      <c r="BN864" s="455"/>
      <c r="BO864" s="455"/>
      <c r="BP864" s="455"/>
      <c r="BQ864" s="455"/>
      <c r="BR864" s="455"/>
      <c r="BS864" s="455"/>
      <c r="BT864" s="455"/>
      <c r="BU864" s="455"/>
      <c r="BV864" s="455"/>
      <c r="BW864" s="455"/>
      <c r="BX864" s="455"/>
      <c r="BY864" s="455"/>
      <c r="BZ864" s="455"/>
      <c r="CA864" s="455"/>
      <c r="CB864" s="455"/>
      <c r="CC864" s="455"/>
      <c r="CD864" s="455"/>
      <c r="CE864" s="455"/>
      <c r="CF864" s="455"/>
      <c r="CG864" s="455"/>
      <c r="CH864" s="455"/>
      <c r="CI864" s="455"/>
      <c r="CJ864" s="455"/>
      <c r="CK864" s="455"/>
      <c r="CL864" s="455"/>
      <c r="CM864" s="455"/>
      <c r="CN864" s="455"/>
      <c r="CO864" s="455"/>
      <c r="CP864" s="455"/>
      <c r="CQ864" s="455"/>
      <c r="CR864" s="455"/>
      <c r="CS864" s="455"/>
      <c r="CT864" s="455"/>
      <c r="CU864" s="455"/>
      <c r="CV864" s="455"/>
      <c r="CW864" s="455"/>
      <c r="CX864" s="455"/>
      <c r="CY864" s="455"/>
      <c r="CZ864" s="455"/>
      <c r="DA864" s="455"/>
      <c r="DB864" s="455"/>
      <c r="DC864" s="455"/>
      <c r="DD864" s="455"/>
      <c r="DE864" s="455"/>
      <c r="DF864" s="455"/>
      <c r="DG864" s="455"/>
      <c r="DH864" s="455"/>
      <c r="DI864" s="455"/>
      <c r="DJ864" s="455"/>
      <c r="DK864" s="455"/>
      <c r="DL864" s="455"/>
      <c r="DM864" s="455"/>
      <c r="DN864" s="455"/>
      <c r="DO864" s="455"/>
      <c r="DP864" s="455"/>
      <c r="DQ864" s="455"/>
      <c r="DR864" s="455"/>
      <c r="DS864" s="455"/>
      <c r="DT864" s="455"/>
      <c r="DU864" s="455"/>
      <c r="DV864" s="455"/>
      <c r="DW864" s="455"/>
      <c r="DX864" s="455"/>
      <c r="DY864" s="455"/>
      <c r="DZ864" s="455"/>
      <c r="EA864" s="455"/>
      <c r="EB864" s="455"/>
      <c r="EC864" s="455"/>
      <c r="ED864" s="455"/>
      <c r="EE864" s="455"/>
      <c r="EF864" s="455"/>
      <c r="EG864" s="455"/>
      <c r="EH864" s="455"/>
      <c r="EI864" s="455"/>
      <c r="EJ864" s="455"/>
      <c r="EK864" s="455"/>
      <c r="EL864" s="455"/>
      <c r="EM864" s="455"/>
      <c r="EN864" s="455"/>
      <c r="EO864" s="455"/>
      <c r="EP864" s="455"/>
      <c r="EQ864" s="455"/>
      <c r="ER864" s="455"/>
      <c r="ES864" s="455"/>
      <c r="ET864" s="455"/>
      <c r="EU864" s="455"/>
      <c r="EV864" s="455"/>
      <c r="EW864" s="455"/>
      <c r="EX864" s="455"/>
      <c r="EY864" s="455"/>
      <c r="EZ864" s="455"/>
      <c r="FA864" s="455"/>
      <c r="FB864" s="455"/>
      <c r="FC864" s="455"/>
      <c r="FD864" s="455"/>
      <c r="FE864" s="455"/>
      <c r="FF864" s="455"/>
      <c r="FG864" s="455"/>
      <c r="FH864" s="455"/>
      <c r="FI864" s="455"/>
      <c r="FJ864" s="455"/>
      <c r="FK864" s="455"/>
      <c r="FL864" s="455"/>
      <c r="FM864" s="455"/>
      <c r="FN864" s="455"/>
      <c r="FO864" s="455"/>
      <c r="FP864" s="455"/>
      <c r="FQ864" s="455"/>
      <c r="FR864" s="455"/>
      <c r="FS864" s="455"/>
      <c r="FT864" s="455"/>
      <c r="FU864" s="455"/>
      <c r="FV864" s="455"/>
      <c r="FW864" s="455"/>
      <c r="FX864" s="455"/>
      <c r="FY864" s="455"/>
      <c r="FZ864" s="455"/>
      <c r="GA864" s="455"/>
      <c r="GB864" s="455"/>
      <c r="GC864" s="455"/>
      <c r="GD864" s="455"/>
      <c r="GE864" s="455"/>
      <c r="GF864" s="455"/>
      <c r="GG864" s="455"/>
      <c r="GH864" s="455"/>
      <c r="GI864" s="455"/>
      <c r="GJ864" s="455"/>
      <c r="GK864" s="455"/>
      <c r="GL864" s="455"/>
      <c r="GM864" s="455"/>
      <c r="GN864" s="455"/>
      <c r="GO864" s="455"/>
      <c r="GP864" s="455"/>
      <c r="GQ864" s="455"/>
      <c r="GR864" s="455"/>
      <c r="GS864" s="455"/>
      <c r="GT864" s="455"/>
      <c r="GU864" s="455"/>
      <c r="GV864" s="455"/>
      <c r="GW864" s="455"/>
      <c r="GX864" s="455"/>
      <c r="GY864" s="455"/>
      <c r="GZ864" s="455"/>
      <c r="HA864" s="455"/>
      <c r="HB864" s="455"/>
      <c r="HC864" s="455"/>
      <c r="HD864" s="455"/>
      <c r="HE864" s="455"/>
      <c r="HF864" s="455"/>
      <c r="HG864" s="455"/>
      <c r="HH864" s="455"/>
      <c r="HI864" s="455"/>
      <c r="HJ864" s="455"/>
      <c r="HK864" s="455"/>
      <c r="HL864" s="455"/>
      <c r="HM864" s="455"/>
      <c r="HN864" s="455"/>
      <c r="HO864" s="455"/>
      <c r="HP864" s="455"/>
      <c r="HQ864" s="455"/>
      <c r="HR864" s="455"/>
      <c r="HS864" s="455"/>
      <c r="HT864" s="455"/>
      <c r="HU864" s="455"/>
      <c r="HV864" s="455"/>
      <c r="HW864" s="455"/>
      <c r="HX864" s="455"/>
      <c r="HY864" s="455"/>
      <c r="HZ864" s="455"/>
      <c r="IA864" s="455"/>
      <c r="IB864" s="455"/>
      <c r="IC864" s="455"/>
      <c r="ID864" s="455"/>
      <c r="IE864" s="455"/>
      <c r="IF864" s="455"/>
      <c r="IG864" s="455"/>
      <c r="IH864" s="455"/>
      <c r="II864" s="455"/>
      <c r="IJ864" s="455"/>
      <c r="IK864" s="455"/>
      <c r="IL864" s="455"/>
    </row>
    <row r="865" spans="1:18" s="456" customFormat="1" ht="63.75">
      <c r="A865" s="410">
        <v>115</v>
      </c>
      <c r="B865" s="293" t="s">
        <v>2803</v>
      </c>
      <c r="C865" s="1109"/>
      <c r="D865" s="945"/>
      <c r="E865" s="376"/>
      <c r="F865" s="376">
        <f>E865*D865</f>
        <v>0</v>
      </c>
      <c r="N865" s="541"/>
    </row>
    <row r="866" spans="1:18" s="212" customFormat="1" ht="8.25" customHeight="1">
      <c r="A866" s="410"/>
      <c r="B866" s="377"/>
      <c r="C866" s="457"/>
      <c r="D866" s="965"/>
      <c r="E866" s="458"/>
      <c r="F866" s="458"/>
      <c r="G866" s="167"/>
      <c r="H866" s="167"/>
      <c r="I866" s="167"/>
      <c r="J866" s="167"/>
      <c r="K866" s="167"/>
      <c r="L866" s="167"/>
      <c r="M866" s="167"/>
      <c r="N866" s="1491"/>
      <c r="O866" s="167"/>
      <c r="P866" s="167"/>
      <c r="Q866" s="167"/>
      <c r="R866" s="167"/>
    </row>
    <row r="867" spans="1:18" s="212" customFormat="1" ht="25.5">
      <c r="A867" s="410"/>
      <c r="B867" s="377" t="s">
        <v>2001</v>
      </c>
      <c r="C867" s="1109" t="s">
        <v>223</v>
      </c>
      <c r="D867" s="965">
        <v>1</v>
      </c>
      <c r="E867" s="458"/>
      <c r="F867" s="458"/>
      <c r="G867" s="167"/>
      <c r="H867" s="167"/>
      <c r="I867" s="167"/>
      <c r="J867" s="167"/>
      <c r="K867" s="167"/>
      <c r="L867" s="167"/>
      <c r="M867" s="167"/>
      <c r="N867" s="1491"/>
      <c r="O867" s="167"/>
      <c r="P867" s="167"/>
      <c r="Q867" s="167"/>
      <c r="R867" s="167"/>
    </row>
    <row r="868" spans="1:18" s="456" customFormat="1" ht="8.25" customHeight="1">
      <c r="A868" s="410"/>
      <c r="B868" s="293"/>
      <c r="C868" s="1109"/>
      <c r="D868" s="945"/>
      <c r="E868" s="376"/>
      <c r="F868" s="376"/>
      <c r="N868" s="541"/>
    </row>
    <row r="869" spans="1:18" s="456" customFormat="1">
      <c r="A869" s="410"/>
      <c r="B869" s="293" t="s">
        <v>2000</v>
      </c>
      <c r="C869" s="1109" t="s">
        <v>223</v>
      </c>
      <c r="D869" s="945">
        <v>1</v>
      </c>
      <c r="E869" s="376"/>
      <c r="F869" s="376"/>
      <c r="N869" s="541"/>
    </row>
    <row r="870" spans="1:18" s="456" customFormat="1" ht="7.5" customHeight="1">
      <c r="A870" s="410"/>
      <c r="B870" s="293"/>
      <c r="C870" s="1109"/>
      <c r="D870" s="945"/>
      <c r="E870" s="376"/>
      <c r="F870" s="376"/>
      <c r="N870" s="541"/>
    </row>
    <row r="871" spans="1:18" s="456" customFormat="1">
      <c r="A871" s="410"/>
      <c r="B871" s="293" t="s">
        <v>1992</v>
      </c>
      <c r="C871" s="1109" t="s">
        <v>223</v>
      </c>
      <c r="D871" s="945">
        <v>2</v>
      </c>
      <c r="E871" s="376"/>
      <c r="F871" s="376"/>
      <c r="N871" s="541"/>
    </row>
    <row r="872" spans="1:18" s="456" customFormat="1" ht="7.5" customHeight="1">
      <c r="A872" s="410"/>
      <c r="B872" s="293"/>
      <c r="C872" s="1109"/>
      <c r="D872" s="945"/>
      <c r="E872" s="376"/>
      <c r="F872" s="376"/>
      <c r="N872" s="541"/>
    </row>
    <row r="873" spans="1:18" s="456" customFormat="1">
      <c r="A873" s="410"/>
      <c r="B873" s="293" t="s">
        <v>1993</v>
      </c>
      <c r="C873" s="1109" t="s">
        <v>223</v>
      </c>
      <c r="D873" s="945">
        <v>2</v>
      </c>
      <c r="E873" s="376"/>
      <c r="F873" s="376"/>
      <c r="N873" s="541"/>
    </row>
    <row r="874" spans="1:18" s="456" customFormat="1" ht="7.5" customHeight="1">
      <c r="A874" s="410"/>
      <c r="B874" s="293"/>
      <c r="C874" s="1109"/>
      <c r="D874" s="945"/>
      <c r="E874" s="376"/>
      <c r="F874" s="376"/>
      <c r="N874" s="541"/>
    </row>
    <row r="875" spans="1:18" s="456" customFormat="1">
      <c r="A875" s="410"/>
      <c r="B875" s="293" t="s">
        <v>1994</v>
      </c>
      <c r="C875" s="1109" t="s">
        <v>223</v>
      </c>
      <c r="D875" s="945">
        <v>1</v>
      </c>
      <c r="E875" s="376"/>
      <c r="F875" s="376"/>
      <c r="N875" s="541"/>
    </row>
    <row r="876" spans="1:18" s="456" customFormat="1" ht="7.5" customHeight="1">
      <c r="A876" s="410"/>
      <c r="B876" s="293"/>
      <c r="C876" s="1109"/>
      <c r="D876" s="945"/>
      <c r="E876" s="376"/>
      <c r="F876" s="376"/>
      <c r="N876" s="541"/>
    </row>
    <row r="877" spans="1:18" s="456" customFormat="1">
      <c r="A877" s="410"/>
      <c r="B877" s="293" t="s">
        <v>1995</v>
      </c>
      <c r="C877" s="1109" t="s">
        <v>223</v>
      </c>
      <c r="D877" s="945">
        <v>1</v>
      </c>
      <c r="E877" s="376"/>
      <c r="F877" s="376"/>
      <c r="N877" s="541"/>
    </row>
    <row r="878" spans="1:18" s="456" customFormat="1" ht="7.5" customHeight="1">
      <c r="A878" s="410"/>
      <c r="B878" s="293"/>
      <c r="C878" s="1109"/>
      <c r="D878" s="945"/>
      <c r="E878" s="376"/>
      <c r="F878" s="376"/>
      <c r="N878" s="541"/>
    </row>
    <row r="879" spans="1:18" s="456" customFormat="1" ht="25.5">
      <c r="A879" s="410"/>
      <c r="B879" s="377" t="s">
        <v>2846</v>
      </c>
      <c r="C879" s="1109" t="s">
        <v>223</v>
      </c>
      <c r="D879" s="945">
        <v>1</v>
      </c>
      <c r="E879" s="376"/>
      <c r="F879" s="376"/>
      <c r="N879" s="541"/>
    </row>
    <row r="880" spans="1:18" s="456" customFormat="1" ht="7.5" customHeight="1">
      <c r="A880" s="410"/>
      <c r="B880" s="377"/>
      <c r="C880" s="1109"/>
      <c r="D880" s="945"/>
      <c r="E880" s="376"/>
      <c r="F880" s="376"/>
      <c r="N880" s="541"/>
    </row>
    <row r="881" spans="1:18" s="456" customFormat="1" ht="25.5">
      <c r="A881" s="410"/>
      <c r="B881" s="377" t="s">
        <v>2847</v>
      </c>
      <c r="C881" s="1109" t="s">
        <v>223</v>
      </c>
      <c r="D881" s="945">
        <v>1</v>
      </c>
      <c r="E881" s="376"/>
      <c r="F881" s="376"/>
      <c r="N881" s="541"/>
    </row>
    <row r="882" spans="1:18" s="456" customFormat="1" ht="7.5" customHeight="1">
      <c r="A882" s="410"/>
      <c r="B882" s="293"/>
      <c r="C882" s="1109"/>
      <c r="D882" s="945"/>
      <c r="E882" s="376"/>
      <c r="F882" s="376"/>
      <c r="N882" s="541"/>
    </row>
    <row r="883" spans="1:18" s="456" customFormat="1" ht="25.5">
      <c r="A883" s="410"/>
      <c r="B883" s="293" t="s">
        <v>2848</v>
      </c>
      <c r="C883" s="1109" t="s">
        <v>223</v>
      </c>
      <c r="D883" s="945">
        <v>1</v>
      </c>
      <c r="E883" s="376"/>
      <c r="F883" s="376"/>
      <c r="N883" s="541"/>
    </row>
    <row r="884" spans="1:18" s="456" customFormat="1" ht="7.5" customHeight="1">
      <c r="A884" s="410"/>
      <c r="B884" s="293"/>
      <c r="C884" s="1109"/>
      <c r="D884" s="945"/>
      <c r="E884" s="376"/>
      <c r="F884" s="376"/>
    </row>
    <row r="885" spans="1:18" s="456" customFormat="1">
      <c r="A885" s="410"/>
      <c r="B885" s="293" t="s">
        <v>1997</v>
      </c>
      <c r="C885" s="1109" t="s">
        <v>223</v>
      </c>
      <c r="D885" s="945">
        <v>1</v>
      </c>
      <c r="E885" s="376"/>
      <c r="F885" s="376"/>
    </row>
    <row r="886" spans="1:18" s="456" customFormat="1" ht="7.5" customHeight="1">
      <c r="A886" s="410"/>
      <c r="B886" s="293"/>
      <c r="C886" s="1109"/>
      <c r="D886" s="945"/>
      <c r="E886" s="376"/>
      <c r="F886" s="376"/>
    </row>
    <row r="887" spans="1:18" s="456" customFormat="1">
      <c r="A887" s="410"/>
      <c r="B887" s="293" t="s">
        <v>1998</v>
      </c>
      <c r="C887" s="1109" t="s">
        <v>223</v>
      </c>
      <c r="D887" s="945">
        <v>1</v>
      </c>
      <c r="E887" s="376"/>
      <c r="F887" s="376"/>
    </row>
    <row r="888" spans="1:18" s="377" customFormat="1" ht="8.25" customHeight="1">
      <c r="A888" s="410"/>
      <c r="C888" s="460"/>
      <c r="D888" s="966"/>
      <c r="E888" s="461"/>
      <c r="F888" s="461"/>
      <c r="G888" s="190"/>
      <c r="H888" s="190"/>
      <c r="I888" s="190"/>
      <c r="J888" s="190"/>
      <c r="K888" s="190"/>
      <c r="L888" s="190"/>
      <c r="M888" s="190"/>
      <c r="N888" s="190"/>
      <c r="O888" s="190"/>
      <c r="P888" s="190"/>
      <c r="Q888" s="190"/>
      <c r="R888" s="190"/>
    </row>
    <row r="889" spans="1:18" s="212" customFormat="1">
      <c r="A889" s="410"/>
      <c r="B889" s="377" t="s">
        <v>2002</v>
      </c>
      <c r="C889" s="1109" t="s">
        <v>223</v>
      </c>
      <c r="D889" s="965">
        <v>1</v>
      </c>
      <c r="E889" s="458"/>
      <c r="F889" s="458"/>
      <c r="G889" s="167"/>
      <c r="H889" s="167"/>
      <c r="I889" s="167"/>
      <c r="J889" s="167"/>
      <c r="K889" s="167"/>
      <c r="L889" s="167"/>
      <c r="M889" s="167"/>
      <c r="N889" s="167"/>
      <c r="O889" s="167"/>
      <c r="P889" s="167"/>
      <c r="Q889" s="167"/>
      <c r="R889" s="167"/>
    </row>
    <row r="890" spans="1:18" s="456" customFormat="1" ht="7.5" customHeight="1">
      <c r="A890" s="410"/>
      <c r="B890" s="293"/>
      <c r="C890" s="1109"/>
      <c r="D890" s="945"/>
      <c r="E890" s="376"/>
      <c r="F890" s="376"/>
    </row>
    <row r="891" spans="1:18" s="456" customFormat="1" ht="7.5" customHeight="1">
      <c r="A891" s="410"/>
      <c r="B891" s="462"/>
      <c r="C891" s="1135"/>
      <c r="D891" s="1489"/>
      <c r="E891" s="376"/>
      <c r="F891" s="376"/>
    </row>
    <row r="892" spans="1:18" s="467" customFormat="1">
      <c r="A892" s="410"/>
      <c r="B892" s="463"/>
      <c r="C892" s="1109" t="s">
        <v>1346</v>
      </c>
      <c r="D892" s="967">
        <v>3</v>
      </c>
      <c r="E892" s="464"/>
      <c r="F892" s="464">
        <f>D892*E892</f>
        <v>0</v>
      </c>
      <c r="G892" s="465"/>
      <c r="H892" s="465"/>
      <c r="I892" s="466"/>
      <c r="J892" s="466"/>
      <c r="K892" s="466"/>
      <c r="L892" s="465"/>
      <c r="M892" s="465"/>
      <c r="N892" s="465"/>
      <c r="O892" s="465"/>
      <c r="P892" s="465"/>
      <c r="Q892" s="465"/>
      <c r="R892" s="465"/>
    </row>
    <row r="893" spans="1:18" s="456" customFormat="1">
      <c r="A893" s="410"/>
      <c r="B893" s="293"/>
      <c r="C893" s="1109"/>
      <c r="D893" s="945"/>
      <c r="E893" s="376"/>
      <c r="F893" s="376">
        <f t="shared" ref="F893:F918" si="11">SUM(D893*E893)</f>
        <v>0</v>
      </c>
    </row>
    <row r="894" spans="1:18" ht="63" customHeight="1">
      <c r="A894" s="410">
        <v>116</v>
      </c>
      <c r="B894" s="377" t="s">
        <v>2003</v>
      </c>
      <c r="C894" s="457" t="s">
        <v>1346</v>
      </c>
      <c r="D894" s="965">
        <v>1</v>
      </c>
      <c r="E894" s="458"/>
      <c r="F894" s="458">
        <f t="shared" si="11"/>
        <v>0</v>
      </c>
      <c r="J894" s="167"/>
      <c r="R894" s="167"/>
    </row>
    <row r="895" spans="1:18" s="217" customFormat="1">
      <c r="A895" s="410"/>
      <c r="B895" s="469"/>
      <c r="C895" s="1136"/>
      <c r="D895" s="968"/>
      <c r="E895" s="470"/>
      <c r="F895" s="470">
        <f>E895*D895</f>
        <v>0</v>
      </c>
      <c r="G895" s="197"/>
      <c r="H895" s="197"/>
      <c r="I895" s="197"/>
      <c r="J895" s="197"/>
      <c r="K895" s="197"/>
      <c r="L895" s="197"/>
      <c r="M895" s="197"/>
      <c r="N895" s="197"/>
      <c r="O895" s="197"/>
      <c r="P895" s="197"/>
      <c r="Q895" s="197"/>
      <c r="R895" s="197"/>
    </row>
    <row r="896" spans="1:18" s="430" customFormat="1" ht="90.75" customHeight="1">
      <c r="A896" s="410">
        <v>117</v>
      </c>
      <c r="B896" s="471" t="s">
        <v>2004</v>
      </c>
      <c r="C896" s="472" t="s">
        <v>1346</v>
      </c>
      <c r="D896" s="962">
        <v>1</v>
      </c>
      <c r="E896" s="429"/>
      <c r="F896" s="458">
        <f>E896*D896</f>
        <v>0</v>
      </c>
    </row>
    <row r="897" spans="1:246" s="456" customFormat="1">
      <c r="A897" s="410"/>
      <c r="B897" s="377"/>
      <c r="C897" s="457"/>
      <c r="D897" s="965"/>
      <c r="E897" s="458"/>
      <c r="F897" s="458"/>
    </row>
    <row r="898" spans="1:246" s="456" customFormat="1" ht="25.5">
      <c r="A898" s="410"/>
      <c r="B898" s="473" t="s">
        <v>2005</v>
      </c>
      <c r="C898" s="1137"/>
      <c r="D898" s="1494"/>
      <c r="E898" s="474"/>
      <c r="F898" s="474">
        <f>D898*E898</f>
        <v>0</v>
      </c>
    </row>
    <row r="899" spans="1:246" s="456" customFormat="1" ht="6.75" customHeight="1">
      <c r="A899" s="410"/>
      <c r="B899" s="473"/>
      <c r="C899" s="1137"/>
      <c r="D899" s="1494"/>
      <c r="E899" s="474"/>
      <c r="F899" s="474">
        <f>D899*E899</f>
        <v>0</v>
      </c>
    </row>
    <row r="900" spans="1:246" s="456" customFormat="1" ht="42" customHeight="1">
      <c r="A900" s="410">
        <v>118</v>
      </c>
      <c r="B900" s="377" t="s">
        <v>2006</v>
      </c>
      <c r="C900" s="457" t="s">
        <v>223</v>
      </c>
      <c r="D900" s="965">
        <v>350</v>
      </c>
      <c r="E900" s="458"/>
      <c r="F900" s="458">
        <f>E900*D900</f>
        <v>0</v>
      </c>
    </row>
    <row r="901" spans="1:246" s="456" customFormat="1">
      <c r="A901" s="410"/>
      <c r="B901" s="377"/>
      <c r="C901" s="457"/>
      <c r="D901" s="965"/>
      <c r="E901" s="458"/>
      <c r="F901" s="458">
        <f t="shared" si="11"/>
        <v>0</v>
      </c>
    </row>
    <row r="902" spans="1:246">
      <c r="A902" s="410">
        <v>119</v>
      </c>
      <c r="B902" s="377" t="s">
        <v>2007</v>
      </c>
      <c r="C902" s="457" t="s">
        <v>223</v>
      </c>
      <c r="D902" s="965">
        <v>330</v>
      </c>
      <c r="E902" s="458"/>
      <c r="F902" s="458">
        <f t="shared" si="11"/>
        <v>0</v>
      </c>
      <c r="J902" s="167"/>
      <c r="R902" s="167"/>
    </row>
    <row r="903" spans="1:246" s="456" customFormat="1">
      <c r="A903" s="410"/>
      <c r="B903" s="377"/>
      <c r="C903" s="457"/>
      <c r="D903" s="965"/>
      <c r="E903" s="458"/>
      <c r="F903" s="458">
        <f t="shared" si="11"/>
        <v>0</v>
      </c>
    </row>
    <row r="904" spans="1:246">
      <c r="A904" s="410">
        <v>120</v>
      </c>
      <c r="B904" s="377" t="s">
        <v>2008</v>
      </c>
      <c r="C904" s="457" t="s">
        <v>223</v>
      </c>
      <c r="D904" s="965">
        <v>32</v>
      </c>
      <c r="E904" s="458"/>
      <c r="F904" s="458">
        <f t="shared" si="11"/>
        <v>0</v>
      </c>
      <c r="J904" s="167"/>
      <c r="R904" s="167"/>
    </row>
    <row r="905" spans="1:246" ht="12.75" customHeight="1">
      <c r="A905" s="410"/>
      <c r="B905" s="377"/>
      <c r="C905" s="457"/>
      <c r="D905" s="965"/>
      <c r="E905" s="458"/>
      <c r="F905" s="458">
        <f t="shared" si="11"/>
        <v>0</v>
      </c>
      <c r="J905" s="167"/>
      <c r="R905" s="167"/>
    </row>
    <row r="906" spans="1:246" ht="38.25">
      <c r="A906" s="410">
        <v>121</v>
      </c>
      <c r="B906" s="377" t="s">
        <v>2009</v>
      </c>
      <c r="C906" s="457" t="s">
        <v>223</v>
      </c>
      <c r="D906" s="965">
        <v>15</v>
      </c>
      <c r="E906" s="458"/>
      <c r="F906" s="458">
        <f t="shared" si="11"/>
        <v>0</v>
      </c>
      <c r="J906" s="167"/>
      <c r="L906" s="1491"/>
      <c r="M906" s="1491"/>
      <c r="R906" s="167"/>
    </row>
    <row r="907" spans="1:246" s="476" customFormat="1">
      <c r="A907" s="410"/>
      <c r="B907" s="475"/>
      <c r="C907" s="1133"/>
      <c r="D907" s="963"/>
      <c r="E907" s="451"/>
      <c r="F907" s="376">
        <f t="shared" si="11"/>
        <v>0</v>
      </c>
      <c r="G907" s="452"/>
      <c r="H907" s="452"/>
      <c r="I907" s="452"/>
      <c r="J907" s="452"/>
      <c r="K907" s="452"/>
      <c r="L907" s="452"/>
      <c r="M907" s="452"/>
      <c r="N907" s="452"/>
      <c r="O907" s="452"/>
      <c r="P907" s="452"/>
      <c r="Q907" s="452"/>
      <c r="R907" s="452"/>
      <c r="S907" s="451"/>
      <c r="T907" s="451"/>
      <c r="U907" s="451"/>
      <c r="V907" s="451"/>
      <c r="W907" s="451"/>
      <c r="X907" s="451"/>
      <c r="Y907" s="451"/>
      <c r="Z907" s="451"/>
      <c r="AA907" s="451"/>
      <c r="AB907" s="451"/>
      <c r="AC907" s="451"/>
      <c r="AD907" s="451"/>
      <c r="AE907" s="451"/>
      <c r="AF907" s="451"/>
      <c r="AG907" s="451"/>
      <c r="AH907" s="451"/>
      <c r="AI907" s="451"/>
      <c r="AJ907" s="451"/>
      <c r="AK907" s="451"/>
      <c r="AL907" s="451"/>
      <c r="AM907" s="451"/>
      <c r="AN907" s="451"/>
      <c r="AO907" s="451"/>
      <c r="AP907" s="451"/>
      <c r="AQ907" s="451"/>
      <c r="AR907" s="451"/>
      <c r="AS907" s="451"/>
      <c r="AT907" s="451"/>
      <c r="AU907" s="451"/>
      <c r="AV907" s="451"/>
      <c r="AW907" s="451"/>
      <c r="AX907" s="451"/>
      <c r="AY907" s="451"/>
      <c r="AZ907" s="451"/>
      <c r="BA907" s="451"/>
      <c r="BB907" s="451"/>
      <c r="BC907" s="451"/>
      <c r="BD907" s="451"/>
      <c r="BE907" s="451"/>
      <c r="BF907" s="451"/>
      <c r="BG907" s="451"/>
      <c r="BH907" s="451"/>
      <c r="BI907" s="451"/>
      <c r="BJ907" s="451"/>
      <c r="BK907" s="451"/>
      <c r="BL907" s="451"/>
      <c r="BM907" s="451"/>
      <c r="BN907" s="451"/>
      <c r="BO907" s="451"/>
      <c r="BP907" s="451"/>
      <c r="BQ907" s="451"/>
      <c r="BR907" s="451"/>
      <c r="BS907" s="451"/>
      <c r="BT907" s="451"/>
      <c r="BU907" s="451"/>
      <c r="BV907" s="451"/>
      <c r="BW907" s="451"/>
      <c r="BX907" s="451"/>
      <c r="BY907" s="451"/>
      <c r="BZ907" s="451"/>
      <c r="CA907" s="451"/>
      <c r="CB907" s="451"/>
      <c r="CC907" s="451"/>
      <c r="CD907" s="451"/>
      <c r="CE907" s="451"/>
      <c r="CF907" s="451"/>
      <c r="CG907" s="451"/>
      <c r="CH907" s="451"/>
      <c r="CI907" s="451"/>
      <c r="CJ907" s="451"/>
      <c r="CK907" s="451"/>
      <c r="CL907" s="451"/>
      <c r="CM907" s="451"/>
      <c r="CN907" s="451"/>
      <c r="CO907" s="451"/>
      <c r="CP907" s="451"/>
      <c r="CQ907" s="451"/>
      <c r="CR907" s="451"/>
      <c r="CS907" s="451"/>
      <c r="CT907" s="451"/>
      <c r="CU907" s="451"/>
      <c r="CV907" s="451"/>
      <c r="CW907" s="451"/>
      <c r="CX907" s="451"/>
      <c r="CY907" s="451"/>
      <c r="CZ907" s="451"/>
      <c r="DA907" s="451"/>
      <c r="DB907" s="451"/>
      <c r="DC907" s="451"/>
      <c r="DD907" s="451"/>
      <c r="DE907" s="451"/>
      <c r="DF907" s="451"/>
      <c r="DG907" s="451"/>
      <c r="DH907" s="451"/>
      <c r="DI907" s="451"/>
      <c r="DJ907" s="451"/>
      <c r="DK907" s="451"/>
      <c r="DL907" s="451"/>
      <c r="DM907" s="451"/>
      <c r="DN907" s="451"/>
      <c r="DO907" s="451"/>
      <c r="DP907" s="451"/>
      <c r="DQ907" s="451"/>
      <c r="DR907" s="451"/>
      <c r="DS907" s="451"/>
      <c r="DT907" s="451"/>
      <c r="DU907" s="451"/>
      <c r="DV907" s="451"/>
      <c r="DW907" s="451"/>
      <c r="DX907" s="451"/>
      <c r="DY907" s="451"/>
      <c r="DZ907" s="451"/>
      <c r="EA907" s="451"/>
      <c r="EB907" s="451"/>
      <c r="EC907" s="451"/>
      <c r="ED907" s="451"/>
      <c r="EE907" s="451"/>
      <c r="EF907" s="451"/>
      <c r="EG907" s="451"/>
      <c r="EH907" s="451"/>
      <c r="EI907" s="451"/>
      <c r="EJ907" s="451"/>
      <c r="EK907" s="451"/>
      <c r="EL907" s="451"/>
      <c r="EM907" s="451"/>
      <c r="EN907" s="451"/>
      <c r="EO907" s="451"/>
      <c r="EP907" s="451"/>
      <c r="EQ907" s="451"/>
      <c r="ER907" s="451"/>
      <c r="ES907" s="451"/>
      <c r="ET907" s="451"/>
      <c r="EU907" s="451"/>
      <c r="EV907" s="451"/>
      <c r="EW907" s="451"/>
      <c r="EX907" s="451"/>
      <c r="EY907" s="451"/>
      <c r="EZ907" s="451"/>
      <c r="FA907" s="451"/>
      <c r="FB907" s="451"/>
      <c r="FC907" s="451"/>
      <c r="FD907" s="451"/>
      <c r="FE907" s="451"/>
      <c r="FF907" s="451"/>
      <c r="FG907" s="451"/>
      <c r="FH907" s="451"/>
      <c r="FI907" s="451"/>
      <c r="FJ907" s="451"/>
      <c r="FK907" s="451"/>
      <c r="FL907" s="451"/>
      <c r="FM907" s="451"/>
      <c r="FN907" s="451"/>
      <c r="FO907" s="451"/>
      <c r="FP907" s="451"/>
      <c r="FQ907" s="451"/>
      <c r="FR907" s="451"/>
      <c r="FS907" s="451"/>
      <c r="FT907" s="451"/>
      <c r="FU907" s="451"/>
      <c r="FV907" s="451"/>
      <c r="FW907" s="451"/>
      <c r="FX907" s="451"/>
      <c r="FY907" s="451"/>
      <c r="FZ907" s="451"/>
      <c r="GA907" s="451"/>
      <c r="GB907" s="451"/>
      <c r="GC907" s="451"/>
      <c r="GD907" s="451"/>
      <c r="GE907" s="451"/>
      <c r="GF907" s="451"/>
      <c r="GG907" s="451"/>
      <c r="GH907" s="451"/>
      <c r="GI907" s="451"/>
      <c r="GJ907" s="451"/>
      <c r="GK907" s="451"/>
      <c r="GL907" s="451"/>
      <c r="GM907" s="451"/>
      <c r="GN907" s="451"/>
      <c r="GO907" s="451"/>
      <c r="GP907" s="451"/>
      <c r="GQ907" s="451"/>
      <c r="GR907" s="451"/>
      <c r="GS907" s="451"/>
      <c r="GT907" s="451"/>
      <c r="GU907" s="451"/>
      <c r="GV907" s="451"/>
      <c r="GW907" s="451"/>
      <c r="GX907" s="451"/>
      <c r="GY907" s="451"/>
      <c r="GZ907" s="451"/>
      <c r="HA907" s="451"/>
      <c r="HB907" s="451"/>
      <c r="HC907" s="451"/>
      <c r="HD907" s="451"/>
      <c r="HE907" s="451"/>
      <c r="HF907" s="451"/>
      <c r="HG907" s="451"/>
      <c r="HH907" s="451"/>
      <c r="HI907" s="451"/>
      <c r="HJ907" s="451"/>
      <c r="HK907" s="451"/>
      <c r="HL907" s="451"/>
      <c r="HM907" s="451"/>
      <c r="HN907" s="451"/>
      <c r="HO907" s="451"/>
      <c r="HP907" s="451"/>
      <c r="HQ907" s="451"/>
      <c r="HR907" s="451"/>
      <c r="HS907" s="451"/>
      <c r="HT907" s="451"/>
      <c r="HU907" s="451"/>
      <c r="HV907" s="451"/>
      <c r="HW907" s="451"/>
      <c r="HX907" s="451"/>
      <c r="HY907" s="451"/>
      <c r="HZ907" s="451"/>
      <c r="IA907" s="451"/>
      <c r="IB907" s="451"/>
      <c r="IC907" s="451"/>
      <c r="ID907" s="451"/>
      <c r="IE907" s="451"/>
      <c r="IF907" s="451"/>
      <c r="IG907" s="451"/>
      <c r="IH907" s="451"/>
      <c r="II907" s="451"/>
      <c r="IJ907" s="451"/>
      <c r="IK907" s="451"/>
      <c r="IL907" s="451"/>
    </row>
    <row r="908" spans="1:246" s="476" customFormat="1" ht="38.25">
      <c r="A908" s="410"/>
      <c r="B908" s="293" t="s">
        <v>1925</v>
      </c>
      <c r="C908" s="1133"/>
      <c r="D908" s="963"/>
      <c r="E908" s="451"/>
      <c r="F908" s="376">
        <f t="shared" si="11"/>
        <v>0</v>
      </c>
      <c r="G908" s="452"/>
      <c r="H908" s="452"/>
      <c r="I908" s="452"/>
      <c r="J908" s="452"/>
      <c r="K908" s="452"/>
      <c r="L908" s="452"/>
      <c r="M908" s="452"/>
      <c r="N908" s="452"/>
      <c r="O908" s="452"/>
      <c r="P908" s="452"/>
      <c r="Q908" s="452"/>
      <c r="R908" s="452"/>
      <c r="S908" s="451"/>
      <c r="T908" s="451"/>
      <c r="U908" s="451"/>
      <c r="V908" s="451"/>
      <c r="W908" s="451"/>
      <c r="X908" s="451"/>
      <c r="Y908" s="451"/>
      <c r="Z908" s="451"/>
      <c r="AA908" s="451"/>
      <c r="AB908" s="451"/>
      <c r="AC908" s="451"/>
      <c r="AD908" s="451"/>
      <c r="AE908" s="451"/>
      <c r="AF908" s="451"/>
      <c r="AG908" s="451"/>
      <c r="AH908" s="451"/>
      <c r="AI908" s="451"/>
      <c r="AJ908" s="451"/>
      <c r="AK908" s="451"/>
      <c r="AL908" s="451"/>
      <c r="AM908" s="451"/>
      <c r="AN908" s="451"/>
      <c r="AO908" s="451"/>
      <c r="AP908" s="451"/>
      <c r="AQ908" s="451"/>
      <c r="AR908" s="451"/>
      <c r="AS908" s="451"/>
      <c r="AT908" s="451"/>
      <c r="AU908" s="451"/>
      <c r="AV908" s="451"/>
      <c r="AW908" s="451"/>
      <c r="AX908" s="451"/>
      <c r="AY908" s="451"/>
      <c r="AZ908" s="451"/>
      <c r="BA908" s="451"/>
      <c r="BB908" s="451"/>
      <c r="BC908" s="451"/>
      <c r="BD908" s="451"/>
      <c r="BE908" s="451"/>
      <c r="BF908" s="451"/>
      <c r="BG908" s="451"/>
      <c r="BH908" s="451"/>
      <c r="BI908" s="451"/>
      <c r="BJ908" s="451"/>
      <c r="BK908" s="451"/>
      <c r="BL908" s="451"/>
      <c r="BM908" s="451"/>
      <c r="BN908" s="451"/>
      <c r="BO908" s="451"/>
      <c r="BP908" s="451"/>
      <c r="BQ908" s="451"/>
      <c r="BR908" s="451"/>
      <c r="BS908" s="451"/>
      <c r="BT908" s="451"/>
      <c r="BU908" s="451"/>
      <c r="BV908" s="451"/>
      <c r="BW908" s="451"/>
      <c r="BX908" s="451"/>
      <c r="BY908" s="451"/>
      <c r="BZ908" s="451"/>
      <c r="CA908" s="451"/>
      <c r="CB908" s="451"/>
      <c r="CC908" s="451"/>
      <c r="CD908" s="451"/>
      <c r="CE908" s="451"/>
      <c r="CF908" s="451"/>
      <c r="CG908" s="451"/>
      <c r="CH908" s="451"/>
      <c r="CI908" s="451"/>
      <c r="CJ908" s="451"/>
      <c r="CK908" s="451"/>
      <c r="CL908" s="451"/>
      <c r="CM908" s="451"/>
      <c r="CN908" s="451"/>
      <c r="CO908" s="451"/>
      <c r="CP908" s="451"/>
      <c r="CQ908" s="451"/>
      <c r="CR908" s="451"/>
      <c r="CS908" s="451"/>
      <c r="CT908" s="451"/>
      <c r="CU908" s="451"/>
      <c r="CV908" s="451"/>
      <c r="CW908" s="451"/>
      <c r="CX908" s="451"/>
      <c r="CY908" s="451"/>
      <c r="CZ908" s="451"/>
      <c r="DA908" s="451"/>
      <c r="DB908" s="451"/>
      <c r="DC908" s="451"/>
      <c r="DD908" s="451"/>
      <c r="DE908" s="451"/>
      <c r="DF908" s="451"/>
      <c r="DG908" s="451"/>
      <c r="DH908" s="451"/>
      <c r="DI908" s="451"/>
      <c r="DJ908" s="451"/>
      <c r="DK908" s="451"/>
      <c r="DL908" s="451"/>
      <c r="DM908" s="451"/>
      <c r="DN908" s="451"/>
      <c r="DO908" s="451"/>
      <c r="DP908" s="451"/>
      <c r="DQ908" s="451"/>
      <c r="DR908" s="451"/>
      <c r="DS908" s="451"/>
      <c r="DT908" s="451"/>
      <c r="DU908" s="451"/>
      <c r="DV908" s="451"/>
      <c r="DW908" s="451"/>
      <c r="DX908" s="451"/>
      <c r="DY908" s="451"/>
      <c r="DZ908" s="451"/>
      <c r="EA908" s="451"/>
      <c r="EB908" s="451"/>
      <c r="EC908" s="451"/>
      <c r="ED908" s="451"/>
      <c r="EE908" s="451"/>
      <c r="EF908" s="451"/>
      <c r="EG908" s="451"/>
      <c r="EH908" s="451"/>
      <c r="EI908" s="451"/>
      <c r="EJ908" s="451"/>
      <c r="EK908" s="451"/>
      <c r="EL908" s="451"/>
      <c r="EM908" s="451"/>
      <c r="EN908" s="451"/>
      <c r="EO908" s="451"/>
      <c r="EP908" s="451"/>
      <c r="EQ908" s="451"/>
      <c r="ER908" s="451"/>
      <c r="ES908" s="451"/>
      <c r="ET908" s="451"/>
      <c r="EU908" s="451"/>
      <c r="EV908" s="451"/>
      <c r="EW908" s="451"/>
      <c r="EX908" s="451"/>
      <c r="EY908" s="451"/>
      <c r="EZ908" s="451"/>
      <c r="FA908" s="451"/>
      <c r="FB908" s="451"/>
      <c r="FC908" s="451"/>
      <c r="FD908" s="451"/>
      <c r="FE908" s="451"/>
      <c r="FF908" s="451"/>
      <c r="FG908" s="451"/>
      <c r="FH908" s="451"/>
      <c r="FI908" s="451"/>
      <c r="FJ908" s="451"/>
      <c r="FK908" s="451"/>
      <c r="FL908" s="451"/>
      <c r="FM908" s="451"/>
      <c r="FN908" s="451"/>
      <c r="FO908" s="451"/>
      <c r="FP908" s="451"/>
      <c r="FQ908" s="451"/>
      <c r="FR908" s="451"/>
      <c r="FS908" s="451"/>
      <c r="FT908" s="451"/>
      <c r="FU908" s="451"/>
      <c r="FV908" s="451"/>
      <c r="FW908" s="451"/>
      <c r="FX908" s="451"/>
      <c r="FY908" s="451"/>
      <c r="FZ908" s="451"/>
      <c r="GA908" s="451"/>
      <c r="GB908" s="451"/>
      <c r="GC908" s="451"/>
      <c r="GD908" s="451"/>
      <c r="GE908" s="451"/>
      <c r="GF908" s="451"/>
      <c r="GG908" s="451"/>
      <c r="GH908" s="451"/>
      <c r="GI908" s="451"/>
      <c r="GJ908" s="451"/>
      <c r="GK908" s="451"/>
      <c r="GL908" s="451"/>
      <c r="GM908" s="451"/>
      <c r="GN908" s="451"/>
      <c r="GO908" s="451"/>
      <c r="GP908" s="451"/>
      <c r="GQ908" s="451"/>
      <c r="GR908" s="451"/>
      <c r="GS908" s="451"/>
      <c r="GT908" s="451"/>
      <c r="GU908" s="451"/>
      <c r="GV908" s="451"/>
      <c r="GW908" s="451"/>
      <c r="GX908" s="451"/>
      <c r="GY908" s="451"/>
      <c r="GZ908" s="451"/>
      <c r="HA908" s="451"/>
      <c r="HB908" s="451"/>
      <c r="HC908" s="451"/>
      <c r="HD908" s="451"/>
      <c r="HE908" s="451"/>
      <c r="HF908" s="451"/>
      <c r="HG908" s="451"/>
      <c r="HH908" s="451"/>
      <c r="HI908" s="451"/>
      <c r="HJ908" s="451"/>
      <c r="HK908" s="451"/>
      <c r="HL908" s="451"/>
      <c r="HM908" s="451"/>
      <c r="HN908" s="451"/>
      <c r="HO908" s="451"/>
      <c r="HP908" s="451"/>
      <c r="HQ908" s="451"/>
      <c r="HR908" s="451"/>
      <c r="HS908" s="451"/>
      <c r="HT908" s="451"/>
      <c r="HU908" s="451"/>
      <c r="HV908" s="451"/>
      <c r="HW908" s="451"/>
      <c r="HX908" s="451"/>
      <c r="HY908" s="451"/>
      <c r="HZ908" s="451"/>
      <c r="IA908" s="451"/>
      <c r="IB908" s="451"/>
      <c r="IC908" s="451"/>
      <c r="ID908" s="451"/>
      <c r="IE908" s="451"/>
      <c r="IF908" s="451"/>
      <c r="IG908" s="451"/>
      <c r="IH908" s="451"/>
      <c r="II908" s="451"/>
      <c r="IJ908" s="451"/>
      <c r="IK908" s="451"/>
      <c r="IL908" s="451"/>
    </row>
    <row r="909" spans="1:246">
      <c r="A909" s="410"/>
      <c r="E909" s="376"/>
      <c r="F909" s="376">
        <f t="shared" si="11"/>
        <v>0</v>
      </c>
      <c r="J909" s="167"/>
      <c r="R909" s="167"/>
    </row>
    <row r="910" spans="1:246">
      <c r="A910" s="410">
        <v>122</v>
      </c>
      <c r="B910" s="293" t="s">
        <v>2010</v>
      </c>
      <c r="C910" s="1109" t="s">
        <v>1236</v>
      </c>
      <c r="D910" s="945">
        <v>14000</v>
      </c>
      <c r="E910" s="376"/>
      <c r="F910" s="376">
        <f t="shared" si="11"/>
        <v>0</v>
      </c>
      <c r="J910" s="167"/>
      <c r="R910" s="167"/>
    </row>
    <row r="911" spans="1:246">
      <c r="A911" s="410"/>
      <c r="E911" s="376"/>
      <c r="F911" s="376">
        <f t="shared" si="11"/>
        <v>0</v>
      </c>
      <c r="J911" s="167"/>
      <c r="R911" s="167"/>
    </row>
    <row r="912" spans="1:246" ht="25.5">
      <c r="A912" s="410">
        <v>123</v>
      </c>
      <c r="B912" s="293" t="s">
        <v>2011</v>
      </c>
      <c r="C912" s="1109" t="s">
        <v>1236</v>
      </c>
      <c r="D912" s="945">
        <v>180</v>
      </c>
      <c r="E912" s="376"/>
      <c r="F912" s="376">
        <f t="shared" si="11"/>
        <v>0</v>
      </c>
      <c r="J912" s="167"/>
      <c r="R912" s="167"/>
    </row>
    <row r="913" spans="1:18" ht="12.75" customHeight="1">
      <c r="A913" s="410"/>
      <c r="E913" s="376"/>
      <c r="F913" s="376">
        <f t="shared" si="11"/>
        <v>0</v>
      </c>
      <c r="J913" s="167"/>
      <c r="R913" s="167"/>
    </row>
    <row r="914" spans="1:18" ht="38.25">
      <c r="A914" s="410">
        <v>124</v>
      </c>
      <c r="B914" s="293" t="s">
        <v>2012</v>
      </c>
      <c r="C914" s="1109" t="s">
        <v>233</v>
      </c>
      <c r="D914" s="945">
        <v>1</v>
      </c>
      <c r="E914" s="376"/>
      <c r="F914" s="376">
        <f t="shared" si="11"/>
        <v>0</v>
      </c>
      <c r="J914" s="167"/>
      <c r="R914" s="167"/>
    </row>
    <row r="915" spans="1:18">
      <c r="A915" s="410"/>
      <c r="E915" s="376"/>
      <c r="F915" s="376">
        <f t="shared" si="11"/>
        <v>0</v>
      </c>
      <c r="J915" s="167"/>
      <c r="R915" s="167"/>
    </row>
    <row r="916" spans="1:18" ht="75.75" customHeight="1">
      <c r="A916" s="410">
        <v>125</v>
      </c>
      <c r="B916" s="293" t="s">
        <v>2978</v>
      </c>
      <c r="C916" s="1109" t="s">
        <v>233</v>
      </c>
      <c r="D916" s="945">
        <v>1</v>
      </c>
      <c r="E916" s="376"/>
      <c r="F916" s="376">
        <f t="shared" si="11"/>
        <v>0</v>
      </c>
      <c r="J916" s="167"/>
      <c r="R916" s="167"/>
    </row>
    <row r="917" spans="1:18">
      <c r="A917" s="410"/>
      <c r="B917" s="375"/>
      <c r="E917" s="376"/>
      <c r="F917" s="376">
        <f t="shared" si="11"/>
        <v>0</v>
      </c>
      <c r="J917" s="167"/>
      <c r="R917" s="167"/>
    </row>
    <row r="918" spans="1:18" ht="63.75">
      <c r="A918" s="410">
        <v>126</v>
      </c>
      <c r="B918" s="216" t="s">
        <v>2979</v>
      </c>
      <c r="C918" s="1109" t="s">
        <v>1871</v>
      </c>
      <c r="D918" s="945">
        <v>1</v>
      </c>
      <c r="E918" s="376"/>
      <c r="F918" s="376">
        <f t="shared" si="11"/>
        <v>0</v>
      </c>
      <c r="J918" s="167"/>
      <c r="R918" s="167"/>
    </row>
    <row r="919" spans="1:18" s="399" customFormat="1">
      <c r="A919" s="410"/>
      <c r="B919" s="393"/>
      <c r="C919" s="1116"/>
      <c r="D919" s="953"/>
      <c r="E919" s="409"/>
      <c r="F919" s="409">
        <f>SUM(D919*E919)</f>
        <v>0</v>
      </c>
      <c r="G919" s="398"/>
      <c r="H919" s="398"/>
      <c r="I919" s="398"/>
      <c r="J919" s="398"/>
      <c r="K919" s="398"/>
      <c r="L919" s="398"/>
      <c r="M919" s="398"/>
      <c r="N919" s="398"/>
      <c r="O919" s="398"/>
      <c r="P919" s="398"/>
      <c r="Q919" s="398"/>
      <c r="R919" s="398"/>
    </row>
    <row r="920" spans="1:18" s="428" customFormat="1">
      <c r="A920" s="410"/>
      <c r="B920" s="426"/>
      <c r="C920" s="1121"/>
      <c r="D920" s="958"/>
      <c r="E920" s="427"/>
      <c r="F920" s="409">
        <f>SUM(D920*E920)</f>
        <v>0</v>
      </c>
    </row>
    <row r="921" spans="1:18" s="477" customFormat="1">
      <c r="A921" s="410"/>
      <c r="B921" s="393"/>
      <c r="C921" s="1116"/>
      <c r="D921" s="953"/>
      <c r="E921" s="409"/>
      <c r="F921" s="409"/>
    </row>
    <row r="922" spans="1:18" s="399" customFormat="1" ht="15">
      <c r="A922" s="410"/>
      <c r="B922" s="478" t="s">
        <v>2013</v>
      </c>
      <c r="C922" s="1116"/>
      <c r="D922" s="953"/>
      <c r="E922" s="409"/>
      <c r="F922" s="409"/>
      <c r="G922" s="398"/>
      <c r="H922" s="398"/>
      <c r="I922" s="398"/>
      <c r="J922" s="398"/>
      <c r="K922" s="398"/>
      <c r="L922" s="398"/>
      <c r="M922" s="398"/>
      <c r="N922" s="398"/>
      <c r="O922" s="398"/>
      <c r="P922" s="398"/>
      <c r="Q922" s="398"/>
      <c r="R922" s="398"/>
    </row>
    <row r="923" spans="1:18" s="399" customFormat="1" ht="12.75" customHeight="1">
      <c r="A923" s="410"/>
      <c r="C923" s="1116"/>
      <c r="D923" s="953"/>
      <c r="E923" s="409"/>
      <c r="F923" s="409">
        <f>SUM(D923*E923)</f>
        <v>0</v>
      </c>
      <c r="G923" s="398"/>
      <c r="H923" s="398"/>
      <c r="I923" s="398"/>
      <c r="J923" s="398"/>
      <c r="K923" s="398"/>
      <c r="L923" s="398"/>
      <c r="M923" s="398"/>
      <c r="N923" s="398"/>
      <c r="O923" s="398"/>
      <c r="P923" s="398"/>
      <c r="Q923" s="398"/>
      <c r="R923" s="398"/>
    </row>
    <row r="924" spans="1:18" s="477" customFormat="1" ht="38.25">
      <c r="A924" s="410">
        <v>127</v>
      </c>
      <c r="B924" s="424" t="s">
        <v>2014</v>
      </c>
      <c r="C924" s="1111" t="s">
        <v>223</v>
      </c>
      <c r="D924" s="953">
        <v>1</v>
      </c>
      <c r="E924" s="420"/>
      <c r="F924" s="420">
        <f>E924*D924</f>
        <v>0</v>
      </c>
      <c r="I924" s="1495"/>
    </row>
    <row r="925" spans="1:18" s="399" customFormat="1">
      <c r="A925" s="410"/>
      <c r="B925" s="393"/>
      <c r="C925" s="1116"/>
      <c r="D925" s="953"/>
      <c r="E925" s="409"/>
      <c r="F925" s="409">
        <f>SUM(D925*E925)</f>
        <v>0</v>
      </c>
      <c r="G925" s="398"/>
      <c r="H925" s="398"/>
      <c r="I925" s="398"/>
      <c r="J925" s="398"/>
      <c r="K925" s="398"/>
      <c r="L925" s="398"/>
      <c r="M925" s="398"/>
      <c r="N925" s="398"/>
      <c r="O925" s="398"/>
      <c r="P925" s="398"/>
      <c r="Q925" s="398"/>
      <c r="R925" s="398"/>
    </row>
    <row r="926" spans="1:18" s="477" customFormat="1" ht="68.25" customHeight="1">
      <c r="A926" s="410">
        <v>128</v>
      </c>
      <c r="B926" s="424" t="s">
        <v>2015</v>
      </c>
      <c r="C926" s="1111" t="s">
        <v>1346</v>
      </c>
      <c r="D926" s="953">
        <v>1</v>
      </c>
      <c r="E926" s="420"/>
      <c r="F926" s="420">
        <f>E926*D926</f>
        <v>0</v>
      </c>
    </row>
    <row r="927" spans="1:18" s="399" customFormat="1">
      <c r="A927" s="410"/>
      <c r="B927" s="393"/>
      <c r="C927" s="1116"/>
      <c r="D927" s="953"/>
      <c r="E927" s="409"/>
      <c r="F927" s="409">
        <f>SUM(D927*E927)</f>
        <v>0</v>
      </c>
      <c r="G927" s="398"/>
      <c r="H927" s="398"/>
      <c r="I927" s="398"/>
      <c r="J927" s="398"/>
      <c r="K927" s="398"/>
      <c r="L927" s="398"/>
      <c r="M927" s="398"/>
      <c r="N927" s="398"/>
      <c r="O927" s="398"/>
      <c r="P927" s="398"/>
      <c r="Q927" s="398"/>
      <c r="R927" s="398"/>
    </row>
    <row r="928" spans="1:18" s="477" customFormat="1" ht="37.5" customHeight="1">
      <c r="A928" s="410">
        <v>129</v>
      </c>
      <c r="B928" s="424" t="s">
        <v>2849</v>
      </c>
      <c r="C928" s="1111" t="s">
        <v>1236</v>
      </c>
      <c r="D928" s="953">
        <v>30</v>
      </c>
      <c r="E928" s="420"/>
      <c r="F928" s="420">
        <f>E928*D928</f>
        <v>0</v>
      </c>
    </row>
    <row r="929" spans="1:184" s="406" customFormat="1" ht="10.5" customHeight="1">
      <c r="A929" s="410"/>
      <c r="B929" s="479"/>
      <c r="C929" s="1138"/>
      <c r="D929" s="480"/>
      <c r="E929" s="480"/>
      <c r="F929" s="481"/>
      <c r="G929" s="482"/>
      <c r="H929" s="482"/>
      <c r="I929" s="482"/>
      <c r="J929" s="482"/>
      <c r="K929" s="482"/>
      <c r="L929" s="482"/>
      <c r="M929" s="482"/>
      <c r="N929" s="482"/>
      <c r="O929" s="482"/>
      <c r="P929" s="482"/>
      <c r="Q929" s="482"/>
      <c r="R929" s="482"/>
      <c r="S929" s="483"/>
      <c r="T929" s="483"/>
      <c r="U929" s="483"/>
      <c r="V929" s="483"/>
      <c r="W929" s="483"/>
      <c r="X929" s="483"/>
      <c r="Y929" s="483"/>
      <c r="Z929" s="483"/>
      <c r="AA929" s="483"/>
      <c r="AB929" s="483"/>
      <c r="AC929" s="483"/>
      <c r="AD929" s="483"/>
      <c r="AE929" s="483"/>
      <c r="AF929" s="483"/>
      <c r="AG929" s="483"/>
      <c r="AH929" s="483"/>
      <c r="AI929" s="483"/>
      <c r="AJ929" s="483"/>
      <c r="AK929" s="483"/>
      <c r="AL929" s="483"/>
      <c r="AM929" s="483"/>
      <c r="AN929" s="483"/>
      <c r="AO929" s="483"/>
      <c r="AP929" s="483"/>
      <c r="AQ929" s="483"/>
      <c r="AR929" s="483"/>
      <c r="AS929" s="483"/>
      <c r="AT929" s="483"/>
      <c r="AU929" s="483"/>
      <c r="AV929" s="483"/>
      <c r="AW929" s="483"/>
      <c r="AX929" s="483"/>
      <c r="AY929" s="483"/>
      <c r="AZ929" s="483"/>
      <c r="BA929" s="483"/>
      <c r="BB929" s="483"/>
      <c r="BC929" s="483"/>
      <c r="BD929" s="483"/>
      <c r="BE929" s="483"/>
      <c r="BF929" s="483"/>
      <c r="BG929" s="483"/>
      <c r="BH929" s="483"/>
      <c r="BI929" s="483"/>
      <c r="BJ929" s="483"/>
      <c r="BK929" s="483"/>
      <c r="BL929" s="483"/>
      <c r="BM929" s="483"/>
      <c r="BN929" s="483"/>
      <c r="BO929" s="483"/>
      <c r="BP929" s="483"/>
      <c r="BQ929" s="483"/>
      <c r="BR929" s="483"/>
      <c r="BS929" s="483"/>
      <c r="BT929" s="483"/>
      <c r="BU929" s="483"/>
      <c r="BV929" s="483"/>
      <c r="BW929" s="483"/>
      <c r="BX929" s="483"/>
      <c r="BY929" s="483"/>
      <c r="BZ929" s="483"/>
      <c r="CA929" s="483"/>
      <c r="CB929" s="483"/>
      <c r="CC929" s="483"/>
      <c r="CD929" s="483"/>
      <c r="CE929" s="483"/>
      <c r="CF929" s="483"/>
      <c r="CG929" s="483"/>
      <c r="CH929" s="483"/>
      <c r="CI929" s="483"/>
      <c r="CJ929" s="483"/>
      <c r="CK929" s="483"/>
      <c r="CL929" s="483"/>
      <c r="CM929" s="483"/>
      <c r="CN929" s="483"/>
      <c r="CO929" s="483"/>
      <c r="CP929" s="483"/>
      <c r="CQ929" s="483"/>
      <c r="CR929" s="483"/>
      <c r="CS929" s="483"/>
      <c r="CT929" s="483"/>
      <c r="CU929" s="483"/>
      <c r="CV929" s="483"/>
      <c r="CW929" s="483"/>
      <c r="CX929" s="483"/>
      <c r="CY929" s="483"/>
      <c r="CZ929" s="483"/>
      <c r="DA929" s="483"/>
      <c r="DB929" s="483"/>
      <c r="DC929" s="483"/>
      <c r="DD929" s="483"/>
      <c r="DE929" s="483"/>
      <c r="DF929" s="483"/>
      <c r="DG929" s="483"/>
      <c r="DH929" s="483"/>
      <c r="DI929" s="483"/>
      <c r="DJ929" s="483"/>
      <c r="DK929" s="483"/>
      <c r="DL929" s="483"/>
      <c r="DM929" s="483"/>
      <c r="DN929" s="483"/>
      <c r="DO929" s="483"/>
      <c r="DP929" s="483"/>
      <c r="DQ929" s="483"/>
      <c r="DR929" s="483"/>
      <c r="DS929" s="483"/>
      <c r="DT929" s="483"/>
      <c r="DU929" s="483"/>
      <c r="DV929" s="483"/>
      <c r="DW929" s="483"/>
      <c r="DX929" s="483"/>
      <c r="DY929" s="483"/>
      <c r="DZ929" s="483"/>
      <c r="EA929" s="483"/>
      <c r="EB929" s="483"/>
      <c r="EC929" s="483"/>
      <c r="ED929" s="483"/>
      <c r="EE929" s="483"/>
      <c r="EF929" s="483"/>
      <c r="EG929" s="483"/>
      <c r="EH929" s="483"/>
      <c r="EI929" s="483"/>
      <c r="EJ929" s="483"/>
      <c r="EK929" s="483"/>
      <c r="EL929" s="483"/>
      <c r="EM929" s="483"/>
      <c r="EN929" s="483"/>
      <c r="EO929" s="483"/>
      <c r="EP929" s="483"/>
      <c r="EQ929" s="483"/>
      <c r="ER929" s="483"/>
      <c r="ES929" s="483"/>
      <c r="ET929" s="483"/>
      <c r="EU929" s="483"/>
      <c r="EV929" s="483"/>
      <c r="EW929" s="483"/>
      <c r="EX929" s="483"/>
      <c r="EY929" s="483"/>
      <c r="EZ929" s="483"/>
      <c r="FA929" s="483"/>
      <c r="FB929" s="483"/>
      <c r="FC929" s="483"/>
      <c r="FD929" s="483"/>
      <c r="FE929" s="483"/>
      <c r="FF929" s="483"/>
      <c r="FG929" s="483"/>
      <c r="FH929" s="483"/>
      <c r="FI929" s="483"/>
      <c r="FJ929" s="483"/>
      <c r="FK929" s="483"/>
      <c r="FL929" s="483"/>
      <c r="FM929" s="483"/>
      <c r="FN929" s="483"/>
      <c r="FO929" s="483"/>
      <c r="FP929" s="483"/>
      <c r="FQ929" s="483"/>
      <c r="FR929" s="483"/>
      <c r="FS929" s="483"/>
      <c r="FT929" s="483"/>
      <c r="FU929" s="483"/>
      <c r="FV929" s="483"/>
      <c r="FW929" s="483"/>
      <c r="FX929" s="483"/>
      <c r="FY929" s="483"/>
      <c r="FZ929" s="483"/>
      <c r="GA929" s="483"/>
      <c r="GB929" s="483"/>
    </row>
    <row r="930" spans="1:184" s="394" customFormat="1" ht="26.25" customHeight="1">
      <c r="A930" s="410">
        <v>130</v>
      </c>
      <c r="B930" s="479" t="s">
        <v>2016</v>
      </c>
      <c r="C930" s="1138" t="s">
        <v>233</v>
      </c>
      <c r="D930" s="948">
        <v>1</v>
      </c>
      <c r="E930" s="480"/>
      <c r="F930" s="420">
        <f>E930*D930</f>
        <v>0</v>
      </c>
      <c r="G930" s="425"/>
      <c r="H930" s="425"/>
      <c r="I930" s="425"/>
      <c r="J930" s="425"/>
      <c r="K930" s="425"/>
      <c r="L930" s="425"/>
      <c r="M930" s="425"/>
      <c r="N930" s="425"/>
      <c r="O930" s="425"/>
      <c r="P930" s="425"/>
      <c r="Q930" s="425"/>
      <c r="R930" s="425"/>
    </row>
    <row r="931" spans="1:184" s="406" customFormat="1" ht="10.5" customHeight="1">
      <c r="A931" s="410"/>
      <c r="B931" s="479"/>
      <c r="C931" s="1138"/>
      <c r="D931" s="480"/>
      <c r="E931" s="480"/>
      <c r="F931" s="481"/>
      <c r="G931" s="482"/>
      <c r="H931" s="482"/>
      <c r="I931" s="482"/>
      <c r="J931" s="482"/>
      <c r="K931" s="482"/>
      <c r="L931" s="482"/>
      <c r="M931" s="482"/>
      <c r="N931" s="482"/>
      <c r="O931" s="482"/>
      <c r="P931" s="482"/>
      <c r="Q931" s="482"/>
      <c r="R931" s="482"/>
      <c r="S931" s="483"/>
      <c r="T931" s="483"/>
      <c r="U931" s="483"/>
      <c r="V931" s="483"/>
      <c r="W931" s="483"/>
      <c r="X931" s="483"/>
      <c r="Y931" s="483"/>
      <c r="Z931" s="483"/>
      <c r="AA931" s="483"/>
      <c r="AB931" s="483"/>
      <c r="AC931" s="483"/>
      <c r="AD931" s="483"/>
      <c r="AE931" s="483"/>
      <c r="AF931" s="483"/>
      <c r="AG931" s="483"/>
      <c r="AH931" s="483"/>
      <c r="AI931" s="483"/>
      <c r="AJ931" s="483"/>
      <c r="AK931" s="483"/>
      <c r="AL931" s="483"/>
      <c r="AM931" s="483"/>
      <c r="AN931" s="483"/>
      <c r="AO931" s="483"/>
      <c r="AP931" s="483"/>
      <c r="AQ931" s="483"/>
      <c r="AR931" s="483"/>
      <c r="AS931" s="483"/>
      <c r="AT931" s="483"/>
      <c r="AU931" s="483"/>
      <c r="AV931" s="483"/>
      <c r="AW931" s="483"/>
      <c r="AX931" s="483"/>
      <c r="AY931" s="483"/>
      <c r="AZ931" s="483"/>
      <c r="BA931" s="483"/>
      <c r="BB931" s="483"/>
      <c r="BC931" s="483"/>
      <c r="BD931" s="483"/>
      <c r="BE931" s="483"/>
      <c r="BF931" s="483"/>
      <c r="BG931" s="483"/>
      <c r="BH931" s="483"/>
      <c r="BI931" s="483"/>
      <c r="BJ931" s="483"/>
      <c r="BK931" s="483"/>
      <c r="BL931" s="483"/>
      <c r="BM931" s="483"/>
      <c r="BN931" s="483"/>
      <c r="BO931" s="483"/>
      <c r="BP931" s="483"/>
      <c r="BQ931" s="483"/>
      <c r="BR931" s="483"/>
      <c r="BS931" s="483"/>
      <c r="BT931" s="483"/>
      <c r="BU931" s="483"/>
      <c r="BV931" s="483"/>
      <c r="BW931" s="483"/>
      <c r="BX931" s="483"/>
      <c r="BY931" s="483"/>
      <c r="BZ931" s="483"/>
      <c r="CA931" s="483"/>
      <c r="CB931" s="483"/>
      <c r="CC931" s="483"/>
      <c r="CD931" s="483"/>
      <c r="CE931" s="483"/>
      <c r="CF931" s="483"/>
      <c r="CG931" s="483"/>
      <c r="CH931" s="483"/>
      <c r="CI931" s="483"/>
      <c r="CJ931" s="483"/>
      <c r="CK931" s="483"/>
      <c r="CL931" s="483"/>
      <c r="CM931" s="483"/>
      <c r="CN931" s="483"/>
      <c r="CO931" s="483"/>
      <c r="CP931" s="483"/>
      <c r="CQ931" s="483"/>
      <c r="CR931" s="483"/>
      <c r="CS931" s="483"/>
      <c r="CT931" s="483"/>
      <c r="CU931" s="483"/>
      <c r="CV931" s="483"/>
      <c r="CW931" s="483"/>
      <c r="CX931" s="483"/>
      <c r="CY931" s="483"/>
      <c r="CZ931" s="483"/>
      <c r="DA931" s="483"/>
      <c r="DB931" s="483"/>
      <c r="DC931" s="483"/>
      <c r="DD931" s="483"/>
      <c r="DE931" s="483"/>
      <c r="DF931" s="483"/>
      <c r="DG931" s="483"/>
      <c r="DH931" s="483"/>
      <c r="DI931" s="483"/>
      <c r="DJ931" s="483"/>
      <c r="DK931" s="483"/>
      <c r="DL931" s="483"/>
      <c r="DM931" s="483"/>
      <c r="DN931" s="483"/>
      <c r="DO931" s="483"/>
      <c r="DP931" s="483"/>
      <c r="DQ931" s="483"/>
      <c r="DR931" s="483"/>
      <c r="DS931" s="483"/>
      <c r="DT931" s="483"/>
      <c r="DU931" s="483"/>
      <c r="DV931" s="483"/>
      <c r="DW931" s="483"/>
      <c r="DX931" s="483"/>
      <c r="DY931" s="483"/>
      <c r="DZ931" s="483"/>
      <c r="EA931" s="483"/>
      <c r="EB931" s="483"/>
      <c r="EC931" s="483"/>
      <c r="ED931" s="483"/>
      <c r="EE931" s="483"/>
      <c r="EF931" s="483"/>
      <c r="EG931" s="483"/>
      <c r="EH931" s="483"/>
      <c r="EI931" s="483"/>
      <c r="EJ931" s="483"/>
      <c r="EK931" s="483"/>
      <c r="EL931" s="483"/>
      <c r="EM931" s="483"/>
      <c r="EN931" s="483"/>
      <c r="EO931" s="483"/>
      <c r="EP931" s="483"/>
      <c r="EQ931" s="483"/>
      <c r="ER931" s="483"/>
      <c r="ES931" s="483"/>
      <c r="ET931" s="483"/>
      <c r="EU931" s="483"/>
      <c r="EV931" s="483"/>
      <c r="EW931" s="483"/>
      <c r="EX931" s="483"/>
      <c r="EY931" s="483"/>
      <c r="EZ931" s="483"/>
      <c r="FA931" s="483"/>
      <c r="FB931" s="483"/>
      <c r="FC931" s="483"/>
      <c r="FD931" s="483"/>
      <c r="FE931" s="483"/>
      <c r="FF931" s="483"/>
      <c r="FG931" s="483"/>
      <c r="FH931" s="483"/>
      <c r="FI931" s="483"/>
      <c r="FJ931" s="483"/>
      <c r="FK931" s="483"/>
      <c r="FL931" s="483"/>
      <c r="FM931" s="483"/>
      <c r="FN931" s="483"/>
      <c r="FO931" s="483"/>
      <c r="FP931" s="483"/>
      <c r="FQ931" s="483"/>
      <c r="FR931" s="483"/>
      <c r="FS931" s="483"/>
      <c r="FT931" s="483"/>
      <c r="FU931" s="483"/>
      <c r="FV931" s="483"/>
      <c r="FW931" s="483"/>
      <c r="FX931" s="483"/>
      <c r="FY931" s="483"/>
      <c r="FZ931" s="483"/>
      <c r="GA931" s="483"/>
      <c r="GB931" s="483"/>
    </row>
    <row r="932" spans="1:184" s="406" customFormat="1" ht="48.75" customHeight="1">
      <c r="A932" s="410">
        <v>131</v>
      </c>
      <c r="B932" s="479" t="s">
        <v>2017</v>
      </c>
      <c r="C932" s="1138" t="s">
        <v>233</v>
      </c>
      <c r="D932" s="480">
        <v>1</v>
      </c>
      <c r="E932" s="480"/>
      <c r="F932" s="420">
        <f>E932*D932</f>
        <v>0</v>
      </c>
      <c r="G932" s="482"/>
      <c r="H932" s="482"/>
      <c r="I932" s="482"/>
      <c r="J932" s="482"/>
      <c r="K932" s="482"/>
      <c r="L932" s="482"/>
      <c r="M932" s="482"/>
      <c r="N932" s="482"/>
      <c r="O932" s="482"/>
      <c r="P932" s="482"/>
      <c r="Q932" s="482"/>
      <c r="R932" s="482"/>
      <c r="S932" s="483"/>
      <c r="T932" s="483"/>
      <c r="U932" s="483"/>
      <c r="V932" s="483"/>
      <c r="W932" s="483"/>
      <c r="X932" s="483"/>
      <c r="Y932" s="483"/>
      <c r="Z932" s="483"/>
      <c r="AA932" s="483"/>
      <c r="AB932" s="483"/>
      <c r="AC932" s="483"/>
      <c r="AD932" s="483"/>
      <c r="AE932" s="483"/>
      <c r="AF932" s="483"/>
      <c r="AG932" s="483"/>
      <c r="AH932" s="483"/>
      <c r="AI932" s="483"/>
      <c r="AJ932" s="483"/>
      <c r="AK932" s="483"/>
      <c r="AL932" s="483"/>
      <c r="AM932" s="483"/>
      <c r="AN932" s="483"/>
      <c r="AO932" s="483"/>
      <c r="AP932" s="483"/>
      <c r="AQ932" s="483"/>
      <c r="AR932" s="483"/>
      <c r="AS932" s="483"/>
      <c r="AT932" s="483"/>
      <c r="AU932" s="483"/>
      <c r="AV932" s="483"/>
      <c r="AW932" s="483"/>
      <c r="AX932" s="483"/>
      <c r="AY932" s="483"/>
      <c r="AZ932" s="483"/>
      <c r="BA932" s="483"/>
      <c r="BB932" s="483"/>
      <c r="BC932" s="483"/>
      <c r="BD932" s="483"/>
      <c r="BE932" s="483"/>
      <c r="BF932" s="483"/>
      <c r="BG932" s="483"/>
      <c r="BH932" s="483"/>
      <c r="BI932" s="483"/>
      <c r="BJ932" s="483"/>
      <c r="BK932" s="483"/>
      <c r="BL932" s="483"/>
      <c r="BM932" s="483"/>
      <c r="BN932" s="483"/>
      <c r="BO932" s="483"/>
      <c r="BP932" s="483"/>
      <c r="BQ932" s="483"/>
      <c r="BR932" s="483"/>
      <c r="BS932" s="483"/>
      <c r="BT932" s="483"/>
      <c r="BU932" s="483"/>
      <c r="BV932" s="483"/>
      <c r="BW932" s="483"/>
      <c r="BX932" s="483"/>
      <c r="BY932" s="483"/>
      <c r="BZ932" s="483"/>
      <c r="CA932" s="483"/>
      <c r="CB932" s="483"/>
      <c r="CC932" s="483"/>
      <c r="CD932" s="483"/>
      <c r="CE932" s="483"/>
      <c r="CF932" s="483"/>
      <c r="CG932" s="483"/>
      <c r="CH932" s="483"/>
      <c r="CI932" s="483"/>
      <c r="CJ932" s="483"/>
      <c r="CK932" s="483"/>
      <c r="CL932" s="483"/>
      <c r="CM932" s="483"/>
      <c r="CN932" s="483"/>
      <c r="CO932" s="483"/>
      <c r="CP932" s="483"/>
      <c r="CQ932" s="483"/>
      <c r="CR932" s="483"/>
      <c r="CS932" s="483"/>
      <c r="CT932" s="483"/>
      <c r="CU932" s="483"/>
      <c r="CV932" s="483"/>
      <c r="CW932" s="483"/>
      <c r="CX932" s="483"/>
      <c r="CY932" s="483"/>
      <c r="CZ932" s="483"/>
      <c r="DA932" s="483"/>
      <c r="DB932" s="483"/>
      <c r="DC932" s="483"/>
      <c r="DD932" s="483"/>
      <c r="DE932" s="483"/>
      <c r="DF932" s="483"/>
      <c r="DG932" s="483"/>
      <c r="DH932" s="483"/>
      <c r="DI932" s="483"/>
      <c r="DJ932" s="483"/>
      <c r="DK932" s="483"/>
      <c r="DL932" s="483"/>
      <c r="DM932" s="483"/>
      <c r="DN932" s="483"/>
      <c r="DO932" s="483"/>
      <c r="DP932" s="483"/>
      <c r="DQ932" s="483"/>
      <c r="DR932" s="483"/>
      <c r="DS932" s="483"/>
      <c r="DT932" s="483"/>
      <c r="DU932" s="483"/>
      <c r="DV932" s="483"/>
      <c r="DW932" s="483"/>
      <c r="DX932" s="483"/>
      <c r="DY932" s="483"/>
      <c r="DZ932" s="483"/>
      <c r="EA932" s="483"/>
      <c r="EB932" s="483"/>
      <c r="EC932" s="483"/>
      <c r="ED932" s="483"/>
      <c r="EE932" s="483"/>
      <c r="EF932" s="483"/>
      <c r="EG932" s="483"/>
      <c r="EH932" s="483"/>
      <c r="EI932" s="483"/>
      <c r="EJ932" s="483"/>
      <c r="EK932" s="483"/>
      <c r="EL932" s="483"/>
      <c r="EM932" s="483"/>
      <c r="EN932" s="483"/>
      <c r="EO932" s="483"/>
      <c r="EP932" s="483"/>
      <c r="EQ932" s="483"/>
      <c r="ER932" s="483"/>
      <c r="ES932" s="483"/>
      <c r="ET932" s="483"/>
      <c r="EU932" s="483"/>
      <c r="EV932" s="483"/>
      <c r="EW932" s="483"/>
      <c r="EX932" s="483"/>
      <c r="EY932" s="483"/>
      <c r="EZ932" s="483"/>
      <c r="FA932" s="483"/>
      <c r="FB932" s="483"/>
      <c r="FC932" s="483"/>
      <c r="FD932" s="483"/>
      <c r="FE932" s="483"/>
      <c r="FF932" s="483"/>
      <c r="FG932" s="483"/>
      <c r="FH932" s="483"/>
      <c r="FI932" s="483"/>
      <c r="FJ932" s="483"/>
      <c r="FK932" s="483"/>
      <c r="FL932" s="483"/>
      <c r="FM932" s="483"/>
      <c r="FN932" s="483"/>
      <c r="FO932" s="483"/>
      <c r="FP932" s="483"/>
      <c r="FQ932" s="483"/>
      <c r="FR932" s="483"/>
      <c r="FS932" s="483"/>
      <c r="FT932" s="483"/>
      <c r="FU932" s="483"/>
      <c r="FV932" s="483"/>
      <c r="FW932" s="483"/>
      <c r="FX932" s="483"/>
      <c r="FY932" s="483"/>
      <c r="FZ932" s="483"/>
      <c r="GA932" s="483"/>
      <c r="GB932" s="483"/>
    </row>
    <row r="933" spans="1:184" s="477" customFormat="1">
      <c r="A933" s="484"/>
      <c r="B933" s="485"/>
      <c r="C933" s="1139"/>
      <c r="D933" s="969"/>
      <c r="E933" s="486"/>
      <c r="F933" s="486">
        <f>D933*E933</f>
        <v>0</v>
      </c>
    </row>
    <row r="934" spans="1:184" s="477" customFormat="1" ht="52.5" customHeight="1">
      <c r="A934" s="487"/>
      <c r="B934" s="488" t="s">
        <v>2018</v>
      </c>
      <c r="C934" s="1139"/>
      <c r="D934" s="969"/>
      <c r="E934" s="486"/>
      <c r="F934" s="486">
        <f>D934*E934</f>
        <v>0</v>
      </c>
    </row>
    <row r="935" spans="1:184" s="477" customFormat="1">
      <c r="A935" s="489"/>
      <c r="B935" s="490"/>
      <c r="C935" s="1140"/>
      <c r="D935" s="953"/>
      <c r="E935" s="420"/>
      <c r="F935" s="420"/>
    </row>
    <row r="936" spans="1:184" s="430" customFormat="1">
      <c r="A936" s="408"/>
      <c r="B936" s="393"/>
      <c r="C936" s="1116"/>
      <c r="D936" s="953"/>
      <c r="E936" s="429"/>
      <c r="F936" s="409"/>
    </row>
    <row r="937" spans="1:184" s="399" customFormat="1">
      <c r="A937" s="408"/>
      <c r="B937" s="393"/>
      <c r="C937" s="1116"/>
      <c r="D937" s="953"/>
      <c r="E937" s="409"/>
      <c r="F937" s="409">
        <f>D937*E937</f>
        <v>0</v>
      </c>
      <c r="G937" s="398"/>
      <c r="H937" s="398"/>
      <c r="I937" s="398"/>
      <c r="J937" s="398"/>
      <c r="K937" s="398"/>
      <c r="L937" s="398"/>
      <c r="M937" s="398"/>
      <c r="N937" s="398"/>
      <c r="O937" s="398"/>
      <c r="P937" s="398"/>
      <c r="Q937" s="398"/>
      <c r="R937" s="398"/>
    </row>
    <row r="938" spans="1:184" s="399" customFormat="1">
      <c r="A938" s="491" t="s">
        <v>172</v>
      </c>
      <c r="B938" s="492"/>
      <c r="C938" s="1141"/>
      <c r="D938" s="970"/>
      <c r="E938" s="493"/>
      <c r="F938" s="494">
        <f>SUM(F363:F935)</f>
        <v>0</v>
      </c>
      <c r="G938" s="398"/>
      <c r="H938" s="398"/>
      <c r="I938" s="398"/>
      <c r="J938" s="398"/>
      <c r="K938" s="398"/>
      <c r="L938" s="398"/>
      <c r="M938" s="398"/>
      <c r="N938" s="398"/>
      <c r="O938" s="398"/>
      <c r="P938" s="398"/>
      <c r="Q938" s="398"/>
      <c r="R938" s="398"/>
    </row>
    <row r="939" spans="1:184">
      <c r="A939" s="313"/>
      <c r="B939" s="314"/>
      <c r="C939" s="1096"/>
      <c r="D939" s="935"/>
      <c r="E939" s="315"/>
      <c r="F939" s="315"/>
      <c r="J939" s="167"/>
      <c r="P939" s="151"/>
      <c r="Q939" s="151"/>
    </row>
    <row r="940" spans="1:184">
      <c r="A940" s="308">
        <v>3</v>
      </c>
      <c r="B940" s="309" t="s">
        <v>2019</v>
      </c>
      <c r="C940" s="1095"/>
      <c r="D940" s="934"/>
      <c r="E940" s="310"/>
      <c r="F940" s="310"/>
      <c r="J940" s="167"/>
      <c r="P940" s="151"/>
      <c r="Q940" s="151"/>
    </row>
    <row r="941" spans="1:184">
      <c r="A941" s="313"/>
      <c r="B941" s="314"/>
      <c r="C941" s="1096"/>
      <c r="D941" s="935"/>
      <c r="E941" s="315"/>
      <c r="F941" s="315"/>
      <c r="J941" s="167"/>
      <c r="P941" s="151"/>
      <c r="Q941" s="151"/>
    </row>
    <row r="942" spans="1:184">
      <c r="A942" s="317"/>
      <c r="B942" s="318" t="s">
        <v>1717</v>
      </c>
      <c r="C942" s="1097"/>
      <c r="D942" s="936"/>
      <c r="E942" s="313"/>
      <c r="F942" s="313"/>
      <c r="J942" s="167"/>
      <c r="P942" s="151"/>
      <c r="Q942" s="151"/>
    </row>
    <row r="943" spans="1:184">
      <c r="A943" s="317"/>
      <c r="B943" s="320"/>
      <c r="C943" s="1097"/>
      <c r="D943" s="936"/>
      <c r="E943" s="313"/>
      <c r="F943" s="313"/>
      <c r="J943" s="167"/>
      <c r="P943" s="151"/>
      <c r="Q943" s="151"/>
    </row>
    <row r="944" spans="1:184" s="288" customFormat="1" ht="153">
      <c r="A944" s="317"/>
      <c r="B944" s="314" t="s">
        <v>2020</v>
      </c>
      <c r="C944" s="1098"/>
      <c r="D944" s="937"/>
      <c r="E944" s="314"/>
      <c r="F944" s="314"/>
      <c r="G944" s="197"/>
      <c r="H944" s="197"/>
      <c r="I944" s="197"/>
      <c r="J944" s="197"/>
      <c r="K944" s="197"/>
      <c r="L944" s="197"/>
      <c r="M944" s="197"/>
      <c r="N944" s="197"/>
      <c r="O944" s="197"/>
    </row>
    <row r="945" spans="1:15" s="151" customFormat="1">
      <c r="A945" s="317"/>
      <c r="B945" s="314"/>
      <c r="C945" s="1096"/>
      <c r="D945" s="935"/>
      <c r="E945" s="315"/>
      <c r="F945" s="315"/>
      <c r="G945" s="167"/>
      <c r="H945" s="167"/>
      <c r="I945" s="167"/>
      <c r="J945" s="167"/>
      <c r="K945" s="167"/>
      <c r="L945" s="167"/>
      <c r="M945" s="167"/>
      <c r="N945" s="167"/>
      <c r="O945" s="167"/>
    </row>
    <row r="946" spans="1:15" s="151" customFormat="1" ht="312" customHeight="1">
      <c r="A946" s="374">
        <v>1</v>
      </c>
      <c r="B946" s="1496" t="s">
        <v>2980</v>
      </c>
      <c r="C946" s="1664" t="s">
        <v>223</v>
      </c>
      <c r="D946" s="1666">
        <v>62</v>
      </c>
      <c r="E946" s="1668"/>
      <c r="F946" s="1670">
        <f>D946*E946</f>
        <v>0</v>
      </c>
      <c r="G946" s="167"/>
      <c r="H946" s="167"/>
      <c r="I946" s="167"/>
      <c r="J946" s="167"/>
      <c r="K946" s="167"/>
      <c r="L946" s="167"/>
      <c r="M946" s="167"/>
      <c r="N946" s="167"/>
      <c r="O946" s="167"/>
    </row>
    <row r="947" spans="1:15" s="151" customFormat="1" ht="94.5" customHeight="1">
      <c r="A947" s="374"/>
      <c r="B947" s="495" t="s">
        <v>2021</v>
      </c>
      <c r="C947" s="1665"/>
      <c r="D947" s="1667"/>
      <c r="E947" s="1669"/>
      <c r="F947" s="1671"/>
      <c r="G947" s="167"/>
      <c r="H947" s="167"/>
      <c r="I947" s="167"/>
      <c r="J947" s="167"/>
      <c r="K947" s="167"/>
      <c r="L947" s="167"/>
      <c r="M947" s="167"/>
      <c r="N947" s="167"/>
      <c r="O947" s="167"/>
    </row>
    <row r="948" spans="1:15" s="151" customFormat="1" ht="14.25" customHeight="1">
      <c r="A948" s="374"/>
      <c r="B948" s="495"/>
      <c r="C948" s="924"/>
      <c r="D948" s="972"/>
      <c r="E948" s="925"/>
      <c r="F948" s="926"/>
      <c r="G948" s="167"/>
      <c r="H948" s="167"/>
      <c r="I948" s="167"/>
      <c r="J948" s="167"/>
      <c r="K948" s="167"/>
      <c r="L948" s="167"/>
      <c r="M948" s="167"/>
      <c r="N948" s="167"/>
      <c r="O948" s="167"/>
    </row>
    <row r="949" spans="1:15" s="151" customFormat="1" ht="313.5" customHeight="1">
      <c r="A949" s="374">
        <v>2</v>
      </c>
      <c r="B949" s="1496" t="s">
        <v>2981</v>
      </c>
      <c r="C949" s="1664" t="s">
        <v>223</v>
      </c>
      <c r="D949" s="1666">
        <v>12</v>
      </c>
      <c r="E949" s="1668"/>
      <c r="F949" s="1670">
        <f>E949*D949</f>
        <v>0</v>
      </c>
      <c r="G949" s="167"/>
      <c r="H949" s="167"/>
      <c r="I949" s="167"/>
      <c r="J949" s="167"/>
      <c r="K949" s="167"/>
      <c r="L949" s="167"/>
      <c r="M949" s="167"/>
      <c r="N949" s="167"/>
      <c r="O949" s="167"/>
    </row>
    <row r="950" spans="1:15" s="151" customFormat="1" ht="89.25">
      <c r="A950" s="374"/>
      <c r="B950" s="495" t="s">
        <v>2022</v>
      </c>
      <c r="C950" s="1665"/>
      <c r="D950" s="1667"/>
      <c r="E950" s="1669"/>
      <c r="F950" s="1671"/>
      <c r="G950" s="167"/>
      <c r="H950" s="167"/>
      <c r="I950" s="167"/>
      <c r="J950" s="167"/>
      <c r="K950" s="167"/>
      <c r="L950" s="167"/>
      <c r="M950" s="167"/>
      <c r="N950" s="167"/>
      <c r="O950" s="167"/>
    </row>
    <row r="951" spans="1:15" s="151" customFormat="1">
      <c r="A951" s="374"/>
      <c r="B951" s="314"/>
      <c r="C951" s="1096"/>
      <c r="D951" s="935"/>
      <c r="E951" s="315"/>
      <c r="F951" s="315"/>
      <c r="G951" s="167"/>
      <c r="H951" s="167"/>
      <c r="I951" s="167"/>
      <c r="J951" s="167"/>
      <c r="K951" s="167"/>
      <c r="L951" s="167"/>
      <c r="M951" s="167"/>
      <c r="N951" s="167"/>
      <c r="O951" s="167"/>
    </row>
    <row r="952" spans="1:15" s="151" customFormat="1" ht="336" customHeight="1">
      <c r="A952" s="374">
        <v>3</v>
      </c>
      <c r="B952" s="1496" t="s">
        <v>2982</v>
      </c>
      <c r="C952" s="1664" t="s">
        <v>223</v>
      </c>
      <c r="D952" s="1666">
        <v>4</v>
      </c>
      <c r="E952" s="1668"/>
      <c r="F952" s="1670">
        <f>E952*D952</f>
        <v>0</v>
      </c>
      <c r="G952" s="167"/>
      <c r="H952" s="167"/>
      <c r="I952" s="167"/>
      <c r="J952" s="167"/>
      <c r="K952" s="167"/>
      <c r="L952" s="167"/>
      <c r="M952" s="167"/>
      <c r="N952" s="167"/>
      <c r="O952" s="167"/>
    </row>
    <row r="953" spans="1:15" s="151" customFormat="1" ht="97.5" customHeight="1">
      <c r="A953" s="374"/>
      <c r="B953" s="495" t="s">
        <v>2023</v>
      </c>
      <c r="C953" s="1665"/>
      <c r="D953" s="1667"/>
      <c r="E953" s="1669"/>
      <c r="F953" s="1671"/>
      <c r="G953" s="167"/>
      <c r="H953" s="167"/>
      <c r="I953" s="167"/>
      <c r="J953" s="167"/>
      <c r="K953" s="167"/>
      <c r="L953" s="167"/>
      <c r="M953" s="167"/>
      <c r="N953" s="167"/>
      <c r="O953" s="167"/>
    </row>
    <row r="954" spans="1:15" s="151" customFormat="1">
      <c r="A954" s="374"/>
      <c r="B954" s="314"/>
      <c r="C954" s="1096"/>
      <c r="D954" s="935"/>
      <c r="E954" s="315"/>
      <c r="F954" s="315"/>
      <c r="G954" s="167"/>
      <c r="H954" s="167"/>
      <c r="I954" s="167"/>
      <c r="J954" s="167"/>
      <c r="K954" s="167"/>
      <c r="L954" s="167"/>
      <c r="M954" s="167"/>
      <c r="N954" s="167"/>
      <c r="O954" s="167"/>
    </row>
    <row r="955" spans="1:15" s="151" customFormat="1" ht="340.5" customHeight="1">
      <c r="A955" s="374">
        <v>4</v>
      </c>
      <c r="B955" s="1496" t="s">
        <v>2983</v>
      </c>
      <c r="C955" s="1664" t="s">
        <v>223</v>
      </c>
      <c r="D955" s="1666">
        <v>17</v>
      </c>
      <c r="E955" s="1668"/>
      <c r="F955" s="1670">
        <f>E955*D955</f>
        <v>0</v>
      </c>
      <c r="G955" s="167"/>
      <c r="H955" s="167"/>
      <c r="I955" s="167"/>
      <c r="J955" s="167"/>
      <c r="K955" s="167"/>
      <c r="L955" s="167"/>
      <c r="M955" s="167"/>
      <c r="N955" s="167"/>
      <c r="O955" s="167"/>
    </row>
    <row r="956" spans="1:15" s="151" customFormat="1" ht="89.25">
      <c r="A956" s="374"/>
      <c r="B956" s="495" t="s">
        <v>2024</v>
      </c>
      <c r="C956" s="1665"/>
      <c r="D956" s="1667"/>
      <c r="E956" s="1669"/>
      <c r="F956" s="1671"/>
      <c r="G956" s="167"/>
      <c r="H956" s="167"/>
      <c r="I956" s="167"/>
      <c r="J956" s="167"/>
      <c r="K956" s="167"/>
      <c r="L956" s="167"/>
      <c r="M956" s="167"/>
      <c r="N956" s="167"/>
      <c r="O956" s="167"/>
    </row>
    <row r="957" spans="1:15" s="151" customFormat="1">
      <c r="A957" s="374"/>
      <c r="B957" s="314"/>
      <c r="C957" s="1096"/>
      <c r="D957" s="935"/>
      <c r="E957" s="315"/>
      <c r="F957" s="315"/>
      <c r="G957" s="167"/>
      <c r="H957" s="167"/>
      <c r="I957" s="167"/>
      <c r="J957" s="167"/>
      <c r="K957" s="167"/>
      <c r="L957" s="167"/>
      <c r="M957" s="167"/>
      <c r="N957" s="167"/>
      <c r="O957" s="167"/>
    </row>
    <row r="958" spans="1:15" s="151" customFormat="1" ht="339" customHeight="1">
      <c r="A958" s="374">
        <v>5</v>
      </c>
      <c r="B958" s="1496" t="s">
        <v>2984</v>
      </c>
      <c r="C958" s="1664" t="s">
        <v>223</v>
      </c>
      <c r="D958" s="1676">
        <v>3</v>
      </c>
      <c r="E958" s="1668"/>
      <c r="F958" s="1670">
        <f>E958*D958</f>
        <v>0</v>
      </c>
      <c r="G958" s="167"/>
      <c r="H958" s="167"/>
      <c r="I958" s="167"/>
      <c r="J958" s="167"/>
      <c r="K958" s="167"/>
      <c r="L958" s="167"/>
      <c r="M958" s="167"/>
      <c r="N958" s="167"/>
      <c r="O958" s="167"/>
    </row>
    <row r="959" spans="1:15" s="151" customFormat="1" ht="89.25">
      <c r="A959" s="374"/>
      <c r="B959" s="495" t="s">
        <v>2025</v>
      </c>
      <c r="C959" s="1665"/>
      <c r="D959" s="1677"/>
      <c r="E959" s="1669"/>
      <c r="F959" s="1671"/>
      <c r="G959" s="167"/>
      <c r="H959" s="167"/>
      <c r="I959" s="167"/>
      <c r="J959" s="167"/>
      <c r="K959" s="167"/>
      <c r="L959" s="167"/>
      <c r="M959" s="167"/>
      <c r="N959" s="167"/>
      <c r="O959" s="167"/>
    </row>
    <row r="960" spans="1:15" s="151" customFormat="1">
      <c r="A960" s="374"/>
      <c r="B960" s="314"/>
      <c r="C960" s="1096"/>
      <c r="D960" s="935"/>
      <c r="E960" s="315"/>
      <c r="F960" s="315"/>
      <c r="G960" s="167"/>
      <c r="H960" s="167"/>
      <c r="I960" s="167"/>
      <c r="J960" s="167"/>
      <c r="K960" s="167"/>
      <c r="L960" s="167"/>
      <c r="M960" s="167"/>
      <c r="N960" s="167"/>
      <c r="O960" s="167"/>
    </row>
    <row r="961" spans="1:15" s="151" customFormat="1" ht="362.25" customHeight="1">
      <c r="A961" s="374">
        <v>6</v>
      </c>
      <c r="B961" s="1068" t="s">
        <v>2709</v>
      </c>
      <c r="C961" s="1664" t="s">
        <v>1346</v>
      </c>
      <c r="D961" s="1666">
        <v>1</v>
      </c>
      <c r="E961" s="1668"/>
      <c r="F961" s="1670">
        <f>E961*D961</f>
        <v>0</v>
      </c>
      <c r="G961" s="167"/>
      <c r="H961" s="167"/>
      <c r="I961" s="167"/>
      <c r="J961" s="167"/>
      <c r="K961" s="167"/>
      <c r="L961" s="167"/>
      <c r="M961" s="167"/>
      <c r="N961" s="167"/>
      <c r="O961" s="167"/>
    </row>
    <row r="962" spans="1:15" s="151" customFormat="1" ht="89.25">
      <c r="A962" s="374"/>
      <c r="B962" s="1067" t="s">
        <v>2710</v>
      </c>
      <c r="C962" s="1665"/>
      <c r="D962" s="1667"/>
      <c r="E962" s="1669"/>
      <c r="F962" s="1671"/>
      <c r="G962" s="167"/>
      <c r="H962" s="167"/>
      <c r="I962" s="167"/>
      <c r="J962" s="167"/>
      <c r="K962" s="167"/>
      <c r="L962" s="167"/>
      <c r="M962" s="167"/>
      <c r="N962" s="167"/>
      <c r="O962" s="167"/>
    </row>
    <row r="963" spans="1:15" s="151" customFormat="1">
      <c r="A963" s="374"/>
      <c r="B963" s="314"/>
      <c r="C963" s="1096"/>
      <c r="D963" s="935"/>
      <c r="E963" s="315"/>
      <c r="F963" s="315"/>
      <c r="G963" s="167"/>
      <c r="H963" s="167"/>
      <c r="I963" s="167"/>
      <c r="J963" s="167"/>
      <c r="K963" s="167"/>
      <c r="L963" s="167"/>
      <c r="M963" s="167"/>
      <c r="N963" s="167"/>
      <c r="O963" s="167"/>
    </row>
    <row r="964" spans="1:15" s="151" customFormat="1" ht="364.5" customHeight="1">
      <c r="A964" s="374">
        <v>7</v>
      </c>
      <c r="B964" s="1068" t="s">
        <v>2711</v>
      </c>
      <c r="C964" s="1664" t="s">
        <v>1346</v>
      </c>
      <c r="D964" s="1666">
        <v>1</v>
      </c>
      <c r="E964" s="1668"/>
      <c r="F964" s="1670">
        <f>E964*D964</f>
        <v>0</v>
      </c>
      <c r="G964" s="167"/>
      <c r="H964" s="167"/>
      <c r="I964" s="167"/>
      <c r="J964" s="167"/>
      <c r="K964" s="167"/>
      <c r="L964" s="167"/>
      <c r="M964" s="167"/>
      <c r="N964" s="167"/>
      <c r="O964" s="167"/>
    </row>
    <row r="965" spans="1:15" s="151" customFormat="1" ht="89.25">
      <c r="A965" s="374"/>
      <c r="B965" s="1067" t="s">
        <v>2712</v>
      </c>
      <c r="C965" s="1665"/>
      <c r="D965" s="1667"/>
      <c r="E965" s="1669"/>
      <c r="F965" s="1671"/>
      <c r="G965" s="167"/>
      <c r="H965" s="167"/>
      <c r="I965" s="167"/>
      <c r="J965" s="167"/>
      <c r="K965" s="167"/>
      <c r="L965" s="167"/>
      <c r="M965" s="167"/>
      <c r="N965" s="167"/>
      <c r="O965" s="167"/>
    </row>
    <row r="966" spans="1:15" s="151" customFormat="1">
      <c r="A966" s="374"/>
      <c r="B966" s="314"/>
      <c r="C966" s="1096"/>
      <c r="D966" s="935"/>
      <c r="E966" s="315"/>
      <c r="F966" s="315"/>
      <c r="G966" s="167"/>
      <c r="H966" s="167"/>
      <c r="I966" s="167"/>
      <c r="J966" s="167"/>
      <c r="K966" s="167"/>
      <c r="L966" s="167"/>
      <c r="M966" s="167"/>
      <c r="N966" s="167"/>
      <c r="O966" s="167"/>
    </row>
    <row r="967" spans="1:15" s="151" customFormat="1" ht="351.75" customHeight="1">
      <c r="A967" s="1065" t="s">
        <v>2718</v>
      </c>
      <c r="B967" s="1068" t="s">
        <v>2713</v>
      </c>
      <c r="C967" s="1664" t="s">
        <v>1346</v>
      </c>
      <c r="D967" s="1666">
        <v>3</v>
      </c>
      <c r="E967" s="1668"/>
      <c r="F967" s="1670">
        <f>E967*D967</f>
        <v>0</v>
      </c>
      <c r="G967" s="167"/>
      <c r="H967" s="167"/>
      <c r="I967" s="167"/>
      <c r="J967" s="167"/>
      <c r="K967" s="167"/>
      <c r="L967" s="167"/>
      <c r="M967" s="167"/>
      <c r="N967" s="167"/>
      <c r="O967" s="167"/>
    </row>
    <row r="968" spans="1:15" s="151" customFormat="1" ht="102">
      <c r="A968" s="1066"/>
      <c r="B968" s="1067" t="s">
        <v>2714</v>
      </c>
      <c r="C968" s="1665"/>
      <c r="D968" s="1667"/>
      <c r="E968" s="1669"/>
      <c r="F968" s="1671"/>
      <c r="G968" s="167"/>
      <c r="H968" s="167"/>
      <c r="I968" s="167"/>
      <c r="J968" s="167"/>
      <c r="K968" s="167"/>
      <c r="L968" s="167"/>
      <c r="M968" s="167"/>
      <c r="N968" s="167"/>
      <c r="O968" s="167"/>
    </row>
    <row r="969" spans="1:15" s="151" customFormat="1">
      <c r="A969" s="1066"/>
      <c r="B969" s="1067"/>
      <c r="C969" s="1291"/>
      <c r="D969" s="1292"/>
      <c r="E969" s="1293"/>
      <c r="F969" s="1294"/>
      <c r="G969" s="167"/>
      <c r="H969" s="167"/>
      <c r="I969" s="167"/>
      <c r="J969" s="167"/>
      <c r="K969" s="167"/>
      <c r="L969" s="167"/>
      <c r="M969" s="167"/>
      <c r="N969" s="167"/>
      <c r="O969" s="167"/>
    </row>
    <row r="970" spans="1:15" s="737" customFormat="1" ht="351.75" customHeight="1">
      <c r="A970" s="1065" t="s">
        <v>2717</v>
      </c>
      <c r="B970" s="1068" t="s">
        <v>2715</v>
      </c>
      <c r="C970" s="1672" t="s">
        <v>1346</v>
      </c>
      <c r="D970" s="1673">
        <v>1</v>
      </c>
      <c r="E970" s="1674"/>
      <c r="F970" s="1675">
        <f>E970*D970</f>
        <v>0</v>
      </c>
    </row>
    <row r="971" spans="1:15" s="737" customFormat="1" ht="89.25">
      <c r="A971" s="1066"/>
      <c r="B971" s="1067" t="s">
        <v>2716</v>
      </c>
      <c r="C971" s="1672"/>
      <c r="D971" s="1673"/>
      <c r="E971" s="1674"/>
      <c r="F971" s="1675"/>
    </row>
    <row r="972" spans="1:15" s="737" customFormat="1">
      <c r="A972" s="1066"/>
      <c r="B972" s="1067"/>
      <c r="C972" s="1295"/>
      <c r="D972" s="1296"/>
      <c r="E972" s="1297"/>
      <c r="F972" s="1298"/>
    </row>
    <row r="973" spans="1:15" s="737" customFormat="1" ht="351.75" customHeight="1">
      <c r="A973" s="1065" t="s">
        <v>2720</v>
      </c>
      <c r="B973" s="1068" t="s">
        <v>2719</v>
      </c>
      <c r="C973" s="1672" t="s">
        <v>223</v>
      </c>
      <c r="D973" s="1673">
        <v>2</v>
      </c>
      <c r="E973" s="1674"/>
      <c r="F973" s="1675">
        <f>E973*D973</f>
        <v>0</v>
      </c>
    </row>
    <row r="974" spans="1:15" s="737" customFormat="1" ht="102">
      <c r="A974" s="1066"/>
      <c r="B974" s="1067" t="s">
        <v>2721</v>
      </c>
      <c r="C974" s="1672"/>
      <c r="D974" s="1673"/>
      <c r="E974" s="1674"/>
      <c r="F974" s="1675"/>
    </row>
    <row r="975" spans="1:15" s="737" customFormat="1">
      <c r="A975" s="1066"/>
      <c r="B975" s="1067"/>
      <c r="C975" s="1295"/>
      <c r="D975" s="1296"/>
      <c r="E975" s="1297"/>
      <c r="F975" s="1298"/>
    </row>
    <row r="976" spans="1:15" s="737" customFormat="1" ht="351.75" customHeight="1">
      <c r="A976" s="1065" t="s">
        <v>2723</v>
      </c>
      <c r="B976" s="1068" t="s">
        <v>2722</v>
      </c>
      <c r="C976" s="1672" t="s">
        <v>1346</v>
      </c>
      <c r="D976" s="1673">
        <v>1</v>
      </c>
      <c r="E976" s="1674"/>
      <c r="F976" s="1675">
        <f>E976*D976</f>
        <v>0</v>
      </c>
    </row>
    <row r="977" spans="1:15" s="737" customFormat="1" ht="102">
      <c r="A977" s="1066"/>
      <c r="B977" s="1067" t="s">
        <v>2724</v>
      </c>
      <c r="C977" s="1672"/>
      <c r="D977" s="1673"/>
      <c r="E977" s="1674"/>
      <c r="F977" s="1675"/>
    </row>
    <row r="978" spans="1:15" s="151" customFormat="1">
      <c r="A978" s="374"/>
      <c r="B978" s="314"/>
      <c r="C978" s="1096"/>
      <c r="D978" s="935"/>
      <c r="E978" s="315"/>
      <c r="F978" s="315"/>
      <c r="G978" s="167"/>
      <c r="H978" s="167"/>
      <c r="I978" s="167"/>
      <c r="J978" s="167"/>
      <c r="K978" s="167"/>
      <c r="L978" s="167"/>
      <c r="M978" s="167"/>
      <c r="N978" s="167"/>
      <c r="O978" s="167"/>
    </row>
    <row r="979" spans="1:15" s="151" customFormat="1" ht="362.25" customHeight="1">
      <c r="A979" s="374">
        <v>9</v>
      </c>
      <c r="B979" s="1496" t="s">
        <v>2985</v>
      </c>
      <c r="C979" s="1664" t="s">
        <v>223</v>
      </c>
      <c r="D979" s="1666">
        <v>5</v>
      </c>
      <c r="E979" s="1668"/>
      <c r="F979" s="1670">
        <f>E979*D979</f>
        <v>0</v>
      </c>
      <c r="G979" s="167"/>
      <c r="H979" s="167"/>
      <c r="I979" s="167"/>
      <c r="J979" s="167"/>
      <c r="K979" s="167"/>
      <c r="L979" s="167"/>
      <c r="M979" s="167"/>
      <c r="N979" s="167"/>
      <c r="O979" s="167"/>
    </row>
    <row r="980" spans="1:15" s="151" customFormat="1" ht="89.25">
      <c r="A980" s="374"/>
      <c r="B980" s="495" t="s">
        <v>2026</v>
      </c>
      <c r="C980" s="1665"/>
      <c r="D980" s="1667"/>
      <c r="E980" s="1669"/>
      <c r="F980" s="1671"/>
      <c r="G980" s="167"/>
      <c r="H980" s="167"/>
      <c r="I980" s="167"/>
      <c r="J980" s="167"/>
      <c r="K980" s="167"/>
      <c r="L980" s="167"/>
      <c r="M980" s="167"/>
      <c r="N980" s="167"/>
      <c r="O980" s="167"/>
    </row>
    <row r="981" spans="1:15" s="151" customFormat="1">
      <c r="A981" s="374"/>
      <c r="B981" s="314"/>
      <c r="C981" s="1096"/>
      <c r="D981" s="935"/>
      <c r="E981" s="315"/>
      <c r="F981" s="315"/>
      <c r="G981" s="167"/>
      <c r="H981" s="167"/>
      <c r="I981" s="167"/>
      <c r="J981" s="167"/>
      <c r="K981" s="167"/>
      <c r="L981" s="167"/>
      <c r="M981" s="167"/>
      <c r="N981" s="167"/>
      <c r="O981" s="167"/>
    </row>
    <row r="982" spans="1:15" s="151" customFormat="1" ht="335.25" customHeight="1">
      <c r="A982" s="374">
        <v>10</v>
      </c>
      <c r="B982" s="1496" t="s">
        <v>2986</v>
      </c>
      <c r="C982" s="1664" t="s">
        <v>223</v>
      </c>
      <c r="D982" s="1666">
        <v>5</v>
      </c>
      <c r="E982" s="1668"/>
      <c r="F982" s="1670">
        <f>E982*D982</f>
        <v>0</v>
      </c>
      <c r="G982" s="167"/>
      <c r="H982" s="167"/>
      <c r="I982" s="167"/>
      <c r="J982" s="167"/>
      <c r="K982" s="167"/>
      <c r="L982" s="167"/>
      <c r="M982" s="167"/>
      <c r="N982" s="167"/>
      <c r="O982" s="167"/>
    </row>
    <row r="983" spans="1:15" s="151" customFormat="1" ht="89.25">
      <c r="A983" s="374"/>
      <c r="B983" s="495" t="s">
        <v>2027</v>
      </c>
      <c r="C983" s="1665"/>
      <c r="D983" s="1667"/>
      <c r="E983" s="1669"/>
      <c r="F983" s="1671"/>
      <c r="G983" s="167"/>
      <c r="H983" s="167"/>
      <c r="I983" s="167"/>
      <c r="J983" s="167"/>
      <c r="K983" s="167"/>
      <c r="L983" s="167"/>
      <c r="M983" s="167"/>
      <c r="N983" s="167"/>
      <c r="O983" s="167"/>
    </row>
    <row r="984" spans="1:15" s="151" customFormat="1">
      <c r="A984" s="374"/>
      <c r="B984" s="314"/>
      <c r="C984" s="1096"/>
      <c r="D984" s="935"/>
      <c r="E984" s="315"/>
      <c r="F984" s="315"/>
      <c r="G984" s="167"/>
      <c r="H984" s="167"/>
      <c r="I984" s="167"/>
      <c r="J984" s="167"/>
      <c r="K984" s="167"/>
      <c r="L984" s="167"/>
      <c r="M984" s="167"/>
      <c r="N984" s="167"/>
      <c r="O984" s="167"/>
    </row>
    <row r="985" spans="1:15" s="151" customFormat="1" ht="304.5" customHeight="1">
      <c r="A985" s="374">
        <v>11</v>
      </c>
      <c r="B985" s="1496" t="s">
        <v>2987</v>
      </c>
      <c r="C985" s="1664" t="s">
        <v>223</v>
      </c>
      <c r="D985" s="1666">
        <v>4</v>
      </c>
      <c r="E985" s="1668"/>
      <c r="F985" s="1670">
        <f>E985*D985</f>
        <v>0</v>
      </c>
      <c r="G985" s="167"/>
      <c r="H985" s="167"/>
      <c r="I985" s="167"/>
      <c r="J985" s="167"/>
      <c r="K985" s="167"/>
      <c r="L985" s="167"/>
      <c r="M985" s="167"/>
      <c r="N985" s="167"/>
      <c r="O985" s="167"/>
    </row>
    <row r="986" spans="1:15" s="151" customFormat="1" ht="89.25">
      <c r="A986" s="374"/>
      <c r="B986" s="495" t="s">
        <v>2028</v>
      </c>
      <c r="C986" s="1665"/>
      <c r="D986" s="1667"/>
      <c r="E986" s="1669"/>
      <c r="F986" s="1671"/>
      <c r="G986" s="167"/>
      <c r="H986" s="167"/>
      <c r="I986" s="167"/>
      <c r="J986" s="167"/>
      <c r="K986" s="167"/>
      <c r="L986" s="167"/>
      <c r="M986" s="167"/>
      <c r="N986" s="167"/>
      <c r="O986" s="167"/>
    </row>
    <row r="987" spans="1:15" s="151" customFormat="1">
      <c r="A987" s="374"/>
      <c r="B987" s="314"/>
      <c r="C987" s="1096"/>
      <c r="D987" s="935"/>
      <c r="E987" s="315"/>
      <c r="F987" s="315"/>
      <c r="G987" s="167"/>
      <c r="H987" s="167"/>
      <c r="I987" s="167"/>
      <c r="J987" s="167"/>
      <c r="K987" s="167"/>
      <c r="L987" s="167"/>
      <c r="M987" s="167"/>
      <c r="N987" s="167"/>
      <c r="O987" s="167"/>
    </row>
    <row r="988" spans="1:15" s="151" customFormat="1" ht="320.25" customHeight="1">
      <c r="A988" s="374">
        <v>12</v>
      </c>
      <c r="B988" s="1496" t="s">
        <v>2988</v>
      </c>
      <c r="C988" s="1664" t="s">
        <v>223</v>
      </c>
      <c r="D988" s="1666">
        <v>7</v>
      </c>
      <c r="E988" s="1668"/>
      <c r="F988" s="1670">
        <f>E988*D988</f>
        <v>0</v>
      </c>
      <c r="G988" s="167"/>
      <c r="H988" s="167"/>
      <c r="I988" s="167"/>
      <c r="J988" s="167"/>
      <c r="K988" s="167"/>
      <c r="L988" s="167"/>
      <c r="M988" s="167"/>
      <c r="N988" s="167"/>
      <c r="O988" s="167"/>
    </row>
    <row r="989" spans="1:15" s="151" customFormat="1" ht="102">
      <c r="A989" s="374"/>
      <c r="B989" s="495" t="s">
        <v>2029</v>
      </c>
      <c r="C989" s="1665"/>
      <c r="D989" s="1667"/>
      <c r="E989" s="1669"/>
      <c r="F989" s="1671"/>
      <c r="G989" s="167"/>
      <c r="H989" s="167"/>
      <c r="I989" s="167"/>
      <c r="J989" s="167"/>
      <c r="K989" s="167"/>
      <c r="L989" s="167"/>
      <c r="M989" s="167"/>
      <c r="N989" s="167"/>
      <c r="O989" s="167"/>
    </row>
    <row r="990" spans="1:15" s="151" customFormat="1">
      <c r="A990" s="374"/>
      <c r="B990" s="314"/>
      <c r="C990" s="1096"/>
      <c r="D990" s="935"/>
      <c r="E990" s="315"/>
      <c r="F990" s="315"/>
      <c r="G990" s="167"/>
      <c r="H990" s="167"/>
      <c r="I990" s="167"/>
      <c r="J990" s="167"/>
      <c r="K990" s="167"/>
      <c r="L990" s="167"/>
      <c r="M990" s="167"/>
      <c r="N990" s="167"/>
      <c r="O990" s="167"/>
    </row>
    <row r="991" spans="1:15" s="151" customFormat="1" ht="325.5" customHeight="1">
      <c r="A991" s="374">
        <v>13</v>
      </c>
      <c r="B991" s="1496" t="s">
        <v>2989</v>
      </c>
      <c r="C991" s="1664" t="s">
        <v>223</v>
      </c>
      <c r="D991" s="1666">
        <v>68</v>
      </c>
      <c r="E991" s="1668"/>
      <c r="F991" s="1670">
        <f>E991*D991</f>
        <v>0</v>
      </c>
      <c r="G991" s="167"/>
      <c r="H991" s="167"/>
      <c r="I991" s="167"/>
      <c r="J991" s="167"/>
      <c r="K991" s="167"/>
      <c r="L991" s="167"/>
      <c r="M991" s="167"/>
      <c r="N991" s="167"/>
      <c r="O991" s="167"/>
    </row>
    <row r="992" spans="1:15" s="151" customFormat="1" ht="76.5">
      <c r="A992" s="374"/>
      <c r="B992" s="495" t="s">
        <v>2030</v>
      </c>
      <c r="C992" s="1665"/>
      <c r="D992" s="1667"/>
      <c r="E992" s="1669"/>
      <c r="F992" s="1671"/>
      <c r="G992" s="167"/>
      <c r="H992" s="167"/>
      <c r="I992" s="167"/>
      <c r="J992" s="167"/>
      <c r="K992" s="167"/>
      <c r="L992" s="167"/>
      <c r="M992" s="167"/>
      <c r="N992" s="167"/>
      <c r="O992" s="167"/>
    </row>
    <row r="993" spans="1:15" s="151" customFormat="1">
      <c r="A993" s="374"/>
      <c r="B993" s="314"/>
      <c r="C993" s="1096"/>
      <c r="D993" s="935"/>
      <c r="E993" s="315"/>
      <c r="F993" s="315"/>
      <c r="G993" s="167"/>
      <c r="H993" s="167"/>
      <c r="I993" s="167"/>
      <c r="J993" s="167"/>
      <c r="K993" s="167"/>
      <c r="L993" s="167"/>
      <c r="M993" s="167"/>
      <c r="N993" s="167"/>
      <c r="O993" s="167"/>
    </row>
    <row r="994" spans="1:15" s="151" customFormat="1" ht="324.75" customHeight="1">
      <c r="A994" s="374">
        <v>14</v>
      </c>
      <c r="B994" s="1496" t="s">
        <v>2990</v>
      </c>
      <c r="C994" s="1664" t="s">
        <v>223</v>
      </c>
      <c r="D994" s="1666">
        <v>30</v>
      </c>
      <c r="E994" s="1668"/>
      <c r="F994" s="1670">
        <f>E994*D994</f>
        <v>0</v>
      </c>
      <c r="G994" s="167"/>
      <c r="H994" s="167"/>
      <c r="I994" s="167"/>
      <c r="J994" s="167"/>
      <c r="K994" s="167"/>
      <c r="L994" s="167"/>
      <c r="M994" s="167"/>
      <c r="N994" s="167"/>
      <c r="O994" s="167"/>
    </row>
    <row r="995" spans="1:15" s="151" customFormat="1" ht="89.25">
      <c r="A995" s="374"/>
      <c r="B995" s="495" t="s">
        <v>2031</v>
      </c>
      <c r="C995" s="1665"/>
      <c r="D995" s="1667"/>
      <c r="E995" s="1669"/>
      <c r="F995" s="1671"/>
      <c r="G995" s="167"/>
      <c r="H995" s="167"/>
      <c r="I995" s="167"/>
      <c r="J995" s="167"/>
      <c r="K995" s="167"/>
      <c r="L995" s="167"/>
      <c r="M995" s="167"/>
      <c r="N995" s="167"/>
      <c r="O995" s="167"/>
    </row>
    <row r="996" spans="1:15" s="151" customFormat="1">
      <c r="A996" s="374"/>
      <c r="B996" s="314"/>
      <c r="C996" s="1096"/>
      <c r="D996" s="935"/>
      <c r="E996" s="315"/>
      <c r="F996" s="315"/>
      <c r="G996" s="167"/>
      <c r="H996" s="167"/>
      <c r="I996" s="167"/>
      <c r="J996" s="167"/>
      <c r="K996" s="167"/>
      <c r="L996" s="167"/>
      <c r="M996" s="167"/>
      <c r="N996" s="167"/>
      <c r="O996" s="167"/>
    </row>
    <row r="997" spans="1:15" s="151" customFormat="1" ht="165.75">
      <c r="A997" s="374">
        <v>15</v>
      </c>
      <c r="B997" s="495" t="s">
        <v>2032</v>
      </c>
      <c r="C997" s="1290" t="s">
        <v>223</v>
      </c>
      <c r="D997" s="1299">
        <v>35</v>
      </c>
      <c r="E997" s="496"/>
      <c r="F997" s="497">
        <f>E997*D997</f>
        <v>0</v>
      </c>
      <c r="G997" s="167"/>
      <c r="H997" s="167"/>
      <c r="I997" s="167"/>
      <c r="J997" s="167"/>
      <c r="K997" s="167"/>
      <c r="L997" s="167"/>
      <c r="M997" s="167"/>
      <c r="N997" s="167"/>
      <c r="O997" s="167"/>
    </row>
    <row r="998" spans="1:15" s="151" customFormat="1">
      <c r="A998" s="374"/>
      <c r="B998" s="314"/>
      <c r="C998" s="1096"/>
      <c r="D998" s="935"/>
      <c r="E998" s="315"/>
      <c r="F998" s="315"/>
      <c r="G998" s="167"/>
      <c r="H998" s="167"/>
      <c r="I998" s="167"/>
      <c r="J998" s="167"/>
      <c r="K998" s="167"/>
      <c r="L998" s="167"/>
      <c r="M998" s="167"/>
      <c r="N998" s="167"/>
      <c r="O998" s="167"/>
    </row>
    <row r="999" spans="1:15" s="151" customFormat="1" ht="335.25" customHeight="1">
      <c r="A999" s="374">
        <v>16</v>
      </c>
      <c r="B999" s="1496" t="s">
        <v>2991</v>
      </c>
      <c r="C999" s="1664" t="s">
        <v>223</v>
      </c>
      <c r="D999" s="1666">
        <v>27</v>
      </c>
      <c r="E999" s="1668"/>
      <c r="F999" s="1670">
        <f>E999*D999</f>
        <v>0</v>
      </c>
      <c r="G999" s="167"/>
      <c r="H999" s="167"/>
      <c r="I999" s="167"/>
      <c r="J999" s="167"/>
      <c r="K999" s="167"/>
      <c r="L999" s="167"/>
      <c r="M999" s="167"/>
      <c r="N999" s="167"/>
      <c r="O999" s="167"/>
    </row>
    <row r="1000" spans="1:15" s="151" customFormat="1" ht="76.5">
      <c r="A1000" s="374"/>
      <c r="B1000" s="495" t="s">
        <v>2033</v>
      </c>
      <c r="C1000" s="1665"/>
      <c r="D1000" s="1667"/>
      <c r="E1000" s="1669"/>
      <c r="F1000" s="1671"/>
      <c r="G1000" s="167"/>
      <c r="H1000" s="167"/>
      <c r="I1000" s="167"/>
      <c r="J1000" s="167"/>
      <c r="K1000" s="167"/>
      <c r="L1000" s="167"/>
      <c r="M1000" s="167"/>
      <c r="N1000" s="167"/>
      <c r="O1000" s="167"/>
    </row>
    <row r="1001" spans="1:15" s="151" customFormat="1">
      <c r="A1001" s="374"/>
      <c r="B1001" s="314"/>
      <c r="C1001" s="1096"/>
      <c r="D1001" s="935"/>
      <c r="E1001" s="315"/>
      <c r="F1001" s="315"/>
      <c r="G1001" s="167"/>
      <c r="H1001" s="167"/>
      <c r="I1001" s="167"/>
      <c r="J1001" s="167"/>
      <c r="K1001" s="167"/>
      <c r="L1001" s="167"/>
      <c r="M1001" s="167"/>
      <c r="N1001" s="167"/>
      <c r="O1001" s="167"/>
    </row>
    <row r="1002" spans="1:15" s="151" customFormat="1" ht="166.5" customHeight="1">
      <c r="A1002" s="374">
        <v>17</v>
      </c>
      <c r="B1002" s="495" t="s">
        <v>2034</v>
      </c>
      <c r="C1002" s="1290" t="s">
        <v>223</v>
      </c>
      <c r="D1002" s="1299">
        <v>27</v>
      </c>
      <c r="E1002" s="496"/>
      <c r="F1002" s="497">
        <f>E1002*D1002</f>
        <v>0</v>
      </c>
      <c r="G1002" s="167"/>
      <c r="H1002" s="167"/>
      <c r="I1002" s="167"/>
      <c r="J1002" s="167"/>
      <c r="K1002" s="167"/>
      <c r="L1002" s="167"/>
      <c r="M1002" s="167"/>
      <c r="N1002" s="167"/>
      <c r="O1002" s="167"/>
    </row>
    <row r="1003" spans="1:15" s="151" customFormat="1">
      <c r="A1003" s="374"/>
      <c r="B1003" s="314"/>
      <c r="C1003" s="1096"/>
      <c r="D1003" s="935"/>
      <c r="E1003" s="315"/>
      <c r="F1003" s="315"/>
      <c r="G1003" s="167"/>
      <c r="H1003" s="167"/>
      <c r="I1003" s="167"/>
      <c r="J1003" s="167"/>
      <c r="K1003" s="167"/>
      <c r="L1003" s="167"/>
      <c r="M1003" s="167"/>
      <c r="N1003" s="167"/>
      <c r="O1003" s="167"/>
    </row>
    <row r="1004" spans="1:15" s="151" customFormat="1" ht="375" customHeight="1">
      <c r="A1004" s="374">
        <v>18</v>
      </c>
      <c r="B1004" s="1496" t="s">
        <v>2992</v>
      </c>
      <c r="C1004" s="1664" t="s">
        <v>223</v>
      </c>
      <c r="D1004" s="1666">
        <v>28</v>
      </c>
      <c r="E1004" s="1668"/>
      <c r="F1004" s="1670">
        <f>E1004*D1004</f>
        <v>0</v>
      </c>
      <c r="G1004" s="167"/>
      <c r="H1004" s="167"/>
      <c r="I1004" s="167"/>
      <c r="J1004" s="167"/>
      <c r="K1004" s="167"/>
      <c r="L1004" s="167"/>
      <c r="M1004" s="167"/>
      <c r="N1004" s="167"/>
      <c r="O1004" s="167"/>
    </row>
    <row r="1005" spans="1:15" s="151" customFormat="1" ht="89.25">
      <c r="A1005" s="374"/>
      <c r="B1005" s="495" t="s">
        <v>2035</v>
      </c>
      <c r="C1005" s="1665"/>
      <c r="D1005" s="1667"/>
      <c r="E1005" s="1669"/>
      <c r="F1005" s="1671"/>
      <c r="G1005" s="167"/>
      <c r="H1005" s="167"/>
      <c r="I1005" s="167"/>
      <c r="J1005" s="167"/>
      <c r="K1005" s="167"/>
      <c r="L1005" s="167"/>
      <c r="M1005" s="167"/>
      <c r="N1005" s="167"/>
      <c r="O1005" s="167"/>
    </row>
    <row r="1006" spans="1:15" s="151" customFormat="1">
      <c r="A1006" s="374"/>
      <c r="B1006" s="314"/>
      <c r="C1006" s="1096"/>
      <c r="D1006" s="935"/>
      <c r="E1006" s="315"/>
      <c r="F1006" s="315"/>
      <c r="G1006" s="167"/>
      <c r="H1006" s="167"/>
      <c r="I1006" s="167"/>
      <c r="J1006" s="167"/>
      <c r="K1006" s="167"/>
      <c r="L1006" s="167"/>
      <c r="M1006" s="167"/>
      <c r="N1006" s="167"/>
      <c r="O1006" s="167"/>
    </row>
    <row r="1007" spans="1:15" s="151" customFormat="1" ht="387.75" customHeight="1">
      <c r="A1007" s="374">
        <v>19</v>
      </c>
      <c r="B1007" s="1496" t="s">
        <v>2993</v>
      </c>
      <c r="C1007" s="1664" t="s">
        <v>223</v>
      </c>
      <c r="D1007" s="1666">
        <v>56</v>
      </c>
      <c r="E1007" s="1668"/>
      <c r="F1007" s="1670">
        <f>E1007*D1007</f>
        <v>0</v>
      </c>
      <c r="G1007" s="167"/>
      <c r="H1007" s="167"/>
      <c r="I1007" s="167"/>
      <c r="J1007" s="167"/>
      <c r="K1007" s="167"/>
      <c r="L1007" s="167"/>
      <c r="M1007" s="167"/>
      <c r="N1007" s="167"/>
      <c r="O1007" s="167"/>
    </row>
    <row r="1008" spans="1:15" s="151" customFormat="1" ht="76.5">
      <c r="A1008" s="374"/>
      <c r="B1008" s="495" t="s">
        <v>2036</v>
      </c>
      <c r="C1008" s="1665"/>
      <c r="D1008" s="1667"/>
      <c r="E1008" s="1669"/>
      <c r="F1008" s="1671"/>
      <c r="G1008" s="167"/>
      <c r="H1008" s="167"/>
      <c r="I1008" s="167"/>
      <c r="J1008" s="167"/>
      <c r="K1008" s="167"/>
      <c r="L1008" s="167"/>
      <c r="M1008" s="167"/>
      <c r="N1008" s="167"/>
      <c r="O1008" s="167"/>
    </row>
    <row r="1009" spans="1:15" s="151" customFormat="1">
      <c r="A1009" s="374"/>
      <c r="B1009" s="314"/>
      <c r="C1009" s="1096"/>
      <c r="D1009" s="935"/>
      <c r="E1009" s="315"/>
      <c r="F1009" s="315"/>
      <c r="G1009" s="167"/>
      <c r="H1009" s="167"/>
      <c r="I1009" s="167"/>
      <c r="J1009" s="167"/>
      <c r="K1009" s="167"/>
      <c r="L1009" s="167"/>
      <c r="M1009" s="167"/>
      <c r="N1009" s="167"/>
      <c r="O1009" s="167"/>
    </row>
    <row r="1010" spans="1:15" s="151" customFormat="1" ht="409.5">
      <c r="A1010" s="374">
        <v>20</v>
      </c>
      <c r="B1010" s="1496" t="s">
        <v>2994</v>
      </c>
      <c r="C1010" s="1664" t="s">
        <v>223</v>
      </c>
      <c r="D1010" s="1666">
        <v>12</v>
      </c>
      <c r="E1010" s="1668"/>
      <c r="F1010" s="1670">
        <f>E1010*D1010</f>
        <v>0</v>
      </c>
      <c r="G1010" s="167"/>
      <c r="H1010" s="167"/>
      <c r="I1010" s="167"/>
      <c r="J1010" s="167"/>
      <c r="K1010" s="167"/>
      <c r="L1010" s="167"/>
      <c r="M1010" s="167"/>
      <c r="N1010" s="167"/>
      <c r="O1010" s="167"/>
    </row>
    <row r="1011" spans="1:15" s="151" customFormat="1" ht="90.75" customHeight="1">
      <c r="A1011" s="374"/>
      <c r="B1011" s="495" t="s">
        <v>2037</v>
      </c>
      <c r="C1011" s="1665"/>
      <c r="D1011" s="1667"/>
      <c r="E1011" s="1669"/>
      <c r="F1011" s="1671"/>
      <c r="G1011" s="167"/>
      <c r="H1011" s="167"/>
      <c r="I1011" s="167"/>
      <c r="J1011" s="167"/>
      <c r="K1011" s="167"/>
      <c r="L1011" s="167"/>
      <c r="M1011" s="167"/>
      <c r="N1011" s="167"/>
      <c r="O1011" s="167"/>
    </row>
    <row r="1012" spans="1:15" s="151" customFormat="1">
      <c r="A1012" s="374"/>
      <c r="B1012" s="495"/>
      <c r="C1012" s="924"/>
      <c r="D1012" s="972"/>
      <c r="E1012" s="925"/>
      <c r="F1012" s="926"/>
      <c r="G1012" s="167"/>
      <c r="H1012" s="167"/>
      <c r="I1012" s="167"/>
      <c r="J1012" s="167"/>
      <c r="K1012" s="167"/>
      <c r="L1012" s="167"/>
      <c r="M1012" s="167"/>
      <c r="N1012" s="167"/>
      <c r="O1012" s="167"/>
    </row>
    <row r="1013" spans="1:15" s="151" customFormat="1" ht="321" customHeight="1">
      <c r="A1013" s="374">
        <v>22</v>
      </c>
      <c r="B1013" s="1496" t="s">
        <v>2995</v>
      </c>
      <c r="C1013" s="1664" t="s">
        <v>223</v>
      </c>
      <c r="D1013" s="1666">
        <v>16</v>
      </c>
      <c r="E1013" s="1668"/>
      <c r="F1013" s="1670">
        <f>E1013*D1013</f>
        <v>0</v>
      </c>
      <c r="G1013" s="167"/>
      <c r="H1013" s="167"/>
      <c r="I1013" s="167"/>
      <c r="J1013" s="167"/>
      <c r="K1013" s="167"/>
      <c r="L1013" s="167"/>
      <c r="M1013" s="167"/>
      <c r="N1013" s="167"/>
      <c r="O1013" s="167"/>
    </row>
    <row r="1014" spans="1:15" s="151" customFormat="1" ht="80.25" customHeight="1">
      <c r="A1014" s="374"/>
      <c r="B1014" s="495" t="s">
        <v>2038</v>
      </c>
      <c r="C1014" s="1665"/>
      <c r="D1014" s="1667"/>
      <c r="E1014" s="1669"/>
      <c r="F1014" s="1671"/>
      <c r="G1014" s="167"/>
      <c r="H1014" s="167"/>
      <c r="I1014" s="167"/>
      <c r="J1014" s="167"/>
      <c r="K1014" s="167"/>
      <c r="L1014" s="167"/>
      <c r="M1014" s="167"/>
      <c r="N1014" s="167"/>
      <c r="O1014" s="167"/>
    </row>
    <row r="1015" spans="1:15" s="151" customFormat="1">
      <c r="A1015" s="374"/>
      <c r="B1015" s="314"/>
      <c r="C1015" s="1096"/>
      <c r="D1015" s="935"/>
      <c r="E1015" s="315"/>
      <c r="F1015" s="315"/>
      <c r="G1015" s="167"/>
      <c r="H1015" s="167"/>
      <c r="I1015" s="167"/>
      <c r="J1015" s="167"/>
      <c r="K1015" s="167"/>
      <c r="L1015" s="167"/>
      <c r="M1015" s="167"/>
      <c r="N1015" s="167"/>
      <c r="O1015" s="167"/>
    </row>
    <row r="1016" spans="1:15" s="151" customFormat="1" ht="359.25" customHeight="1">
      <c r="A1016" s="374">
        <v>23</v>
      </c>
      <c r="B1016" s="1496" t="s">
        <v>2996</v>
      </c>
      <c r="C1016" s="1664" t="s">
        <v>223</v>
      </c>
      <c r="D1016" s="1666">
        <v>1</v>
      </c>
      <c r="E1016" s="1668"/>
      <c r="F1016" s="1670">
        <f>E1016*D1016</f>
        <v>0</v>
      </c>
      <c r="G1016" s="167"/>
      <c r="H1016" s="167"/>
      <c r="I1016" s="167"/>
      <c r="J1016" s="167"/>
      <c r="K1016" s="167"/>
      <c r="L1016" s="167"/>
      <c r="M1016" s="167"/>
      <c r="N1016" s="167"/>
      <c r="O1016" s="167"/>
    </row>
    <row r="1017" spans="1:15" s="151" customFormat="1" ht="102">
      <c r="A1017" s="374"/>
      <c r="B1017" s="495" t="s">
        <v>2039</v>
      </c>
      <c r="C1017" s="1665"/>
      <c r="D1017" s="1667"/>
      <c r="E1017" s="1669"/>
      <c r="F1017" s="1671"/>
      <c r="G1017" s="167"/>
      <c r="H1017" s="167"/>
      <c r="I1017" s="167"/>
      <c r="J1017" s="167"/>
      <c r="K1017" s="167"/>
      <c r="L1017" s="167"/>
      <c r="M1017" s="167"/>
      <c r="N1017" s="167"/>
      <c r="O1017" s="167"/>
    </row>
    <row r="1018" spans="1:15" s="151" customFormat="1">
      <c r="A1018" s="374"/>
      <c r="B1018" s="314"/>
      <c r="C1018" s="1096"/>
      <c r="D1018" s="935"/>
      <c r="E1018" s="315"/>
      <c r="F1018" s="315"/>
      <c r="G1018" s="167"/>
      <c r="H1018" s="167"/>
      <c r="I1018" s="167"/>
      <c r="J1018" s="167"/>
      <c r="K1018" s="167"/>
      <c r="L1018" s="167"/>
      <c r="M1018" s="167"/>
      <c r="N1018" s="167"/>
      <c r="O1018" s="167"/>
    </row>
    <row r="1019" spans="1:15" s="151" customFormat="1" ht="346.5" customHeight="1">
      <c r="A1019" s="374">
        <v>24</v>
      </c>
      <c r="B1019" s="1496" t="s">
        <v>2997</v>
      </c>
      <c r="C1019" s="1664" t="s">
        <v>223</v>
      </c>
      <c r="D1019" s="1666">
        <v>1</v>
      </c>
      <c r="E1019" s="1668"/>
      <c r="F1019" s="1670">
        <f>E1019*D1019</f>
        <v>0</v>
      </c>
      <c r="G1019" s="167"/>
      <c r="H1019" s="167"/>
      <c r="I1019" s="167"/>
      <c r="J1019" s="167"/>
      <c r="K1019" s="167"/>
      <c r="L1019" s="167"/>
      <c r="M1019" s="167"/>
      <c r="N1019" s="167"/>
      <c r="O1019" s="167"/>
    </row>
    <row r="1020" spans="1:15" s="151" customFormat="1" ht="114.75">
      <c r="A1020" s="374"/>
      <c r="B1020" s="495" t="s">
        <v>2040</v>
      </c>
      <c r="C1020" s="1665"/>
      <c r="D1020" s="1667"/>
      <c r="E1020" s="1669"/>
      <c r="F1020" s="1671"/>
      <c r="G1020" s="167"/>
      <c r="H1020" s="167"/>
      <c r="I1020" s="167"/>
      <c r="J1020" s="167"/>
      <c r="K1020" s="167"/>
      <c r="L1020" s="167"/>
      <c r="M1020" s="167"/>
      <c r="N1020" s="167"/>
      <c r="O1020" s="167"/>
    </row>
    <row r="1021" spans="1:15" s="151" customFormat="1">
      <c r="A1021" s="374"/>
      <c r="B1021" s="314"/>
      <c r="C1021" s="1096"/>
      <c r="D1021" s="935"/>
      <c r="E1021" s="315"/>
      <c r="F1021" s="315"/>
      <c r="G1021" s="167"/>
      <c r="H1021" s="167"/>
      <c r="I1021" s="167"/>
      <c r="J1021" s="167"/>
      <c r="K1021" s="167"/>
      <c r="L1021" s="167"/>
      <c r="M1021" s="167"/>
      <c r="N1021" s="167"/>
      <c r="O1021" s="167"/>
    </row>
    <row r="1022" spans="1:15" s="151" customFormat="1" ht="349.5" customHeight="1">
      <c r="A1022" s="374">
        <v>25</v>
      </c>
      <c r="B1022" s="1496" t="s">
        <v>2998</v>
      </c>
      <c r="C1022" s="1664" t="s">
        <v>223</v>
      </c>
      <c r="D1022" s="1666">
        <v>1</v>
      </c>
      <c r="E1022" s="1668"/>
      <c r="F1022" s="1670">
        <f>E1022*D1022</f>
        <v>0</v>
      </c>
      <c r="G1022" s="167"/>
      <c r="H1022" s="167"/>
      <c r="I1022" s="167"/>
      <c r="J1022" s="167"/>
      <c r="K1022" s="167"/>
      <c r="L1022" s="167"/>
      <c r="M1022" s="167"/>
      <c r="N1022" s="167"/>
      <c r="O1022" s="167"/>
    </row>
    <row r="1023" spans="1:15" s="151" customFormat="1" ht="102" customHeight="1">
      <c r="A1023" s="374"/>
      <c r="B1023" s="495" t="s">
        <v>2041</v>
      </c>
      <c r="C1023" s="1665"/>
      <c r="D1023" s="1667"/>
      <c r="E1023" s="1669"/>
      <c r="F1023" s="1671"/>
      <c r="G1023" s="167"/>
      <c r="H1023" s="167"/>
      <c r="I1023" s="167"/>
      <c r="J1023" s="167"/>
      <c r="K1023" s="167"/>
      <c r="L1023" s="167"/>
      <c r="M1023" s="167"/>
      <c r="N1023" s="167"/>
      <c r="O1023" s="167"/>
    </row>
    <row r="1024" spans="1:15" s="151" customFormat="1">
      <c r="A1024" s="374"/>
      <c r="B1024" s="314"/>
      <c r="C1024" s="1096"/>
      <c r="D1024" s="935"/>
      <c r="E1024" s="315"/>
      <c r="F1024" s="315"/>
      <c r="G1024" s="167"/>
      <c r="H1024" s="167"/>
      <c r="I1024" s="167"/>
      <c r="J1024" s="167"/>
      <c r="K1024" s="167"/>
      <c r="L1024" s="167"/>
      <c r="M1024" s="167"/>
      <c r="N1024" s="167"/>
      <c r="O1024" s="167"/>
    </row>
    <row r="1025" spans="1:15" s="151" customFormat="1" ht="332.25" customHeight="1">
      <c r="A1025" s="374">
        <v>26</v>
      </c>
      <c r="B1025" s="1496" t="s">
        <v>2999</v>
      </c>
      <c r="C1025" s="1664" t="s">
        <v>223</v>
      </c>
      <c r="D1025" s="1666">
        <v>4</v>
      </c>
      <c r="E1025" s="1668"/>
      <c r="F1025" s="1670">
        <f>E1025*D1025</f>
        <v>0</v>
      </c>
      <c r="G1025" s="167"/>
      <c r="H1025" s="167"/>
      <c r="I1025" s="167"/>
      <c r="J1025" s="167"/>
      <c r="K1025" s="167"/>
      <c r="L1025" s="167"/>
      <c r="M1025" s="167"/>
      <c r="N1025" s="167"/>
      <c r="O1025" s="167"/>
    </row>
    <row r="1026" spans="1:15" s="151" customFormat="1" ht="89.25">
      <c r="A1026" s="374"/>
      <c r="B1026" s="495" t="s">
        <v>2042</v>
      </c>
      <c r="C1026" s="1665"/>
      <c r="D1026" s="1667"/>
      <c r="E1026" s="1669"/>
      <c r="F1026" s="1671"/>
      <c r="G1026" s="167"/>
      <c r="H1026" s="167"/>
      <c r="I1026" s="167"/>
      <c r="J1026" s="167"/>
      <c r="K1026" s="167"/>
      <c r="L1026" s="167"/>
      <c r="M1026" s="167"/>
      <c r="N1026" s="167"/>
      <c r="O1026" s="167"/>
    </row>
    <row r="1027" spans="1:15" s="151" customFormat="1">
      <c r="A1027" s="374"/>
      <c r="B1027" s="314"/>
      <c r="C1027" s="1096"/>
      <c r="D1027" s="935"/>
      <c r="E1027" s="315"/>
      <c r="F1027" s="315"/>
      <c r="G1027" s="167"/>
      <c r="H1027" s="167"/>
      <c r="I1027" s="167"/>
      <c r="J1027" s="167"/>
      <c r="K1027" s="167"/>
      <c r="L1027" s="167"/>
      <c r="M1027" s="167"/>
      <c r="N1027" s="167"/>
      <c r="O1027" s="167"/>
    </row>
    <row r="1028" spans="1:15" s="151" customFormat="1" ht="409.5">
      <c r="A1028" s="374">
        <v>27</v>
      </c>
      <c r="B1028" s="1496" t="s">
        <v>3000</v>
      </c>
      <c r="C1028" s="1664" t="s">
        <v>223</v>
      </c>
      <c r="D1028" s="1666">
        <v>2</v>
      </c>
      <c r="E1028" s="1668"/>
      <c r="F1028" s="1670">
        <f>E1028*D1028</f>
        <v>0</v>
      </c>
      <c r="G1028" s="167"/>
      <c r="H1028" s="167"/>
      <c r="I1028" s="167"/>
      <c r="J1028" s="167"/>
      <c r="K1028" s="167"/>
      <c r="L1028" s="167"/>
      <c r="M1028" s="167"/>
      <c r="N1028" s="167"/>
      <c r="O1028" s="167"/>
    </row>
    <row r="1029" spans="1:15" s="151" customFormat="1" ht="90.75" customHeight="1">
      <c r="A1029" s="374"/>
      <c r="B1029" s="495" t="s">
        <v>2043</v>
      </c>
      <c r="C1029" s="1665"/>
      <c r="D1029" s="1667"/>
      <c r="E1029" s="1669"/>
      <c r="F1029" s="1671"/>
      <c r="G1029" s="167"/>
      <c r="H1029" s="167"/>
      <c r="I1029" s="167"/>
      <c r="J1029" s="167"/>
      <c r="K1029" s="167"/>
      <c r="L1029" s="167"/>
      <c r="M1029" s="167"/>
      <c r="N1029" s="167"/>
      <c r="O1029" s="167"/>
    </row>
    <row r="1030" spans="1:15" s="151" customFormat="1">
      <c r="A1030" s="374"/>
      <c r="B1030" s="314"/>
      <c r="C1030" s="1096"/>
      <c r="D1030" s="935"/>
      <c r="E1030" s="315"/>
      <c r="F1030" s="315"/>
      <c r="G1030" s="167"/>
      <c r="H1030" s="167"/>
      <c r="I1030" s="167"/>
      <c r="J1030" s="167"/>
      <c r="K1030" s="167"/>
      <c r="L1030" s="167"/>
      <c r="M1030" s="167"/>
      <c r="N1030" s="167"/>
      <c r="O1030" s="167"/>
    </row>
    <row r="1031" spans="1:15" s="151" customFormat="1" ht="324.75" customHeight="1">
      <c r="A1031" s="374">
        <v>28</v>
      </c>
      <c r="B1031" s="1496" t="s">
        <v>3001</v>
      </c>
      <c r="C1031" s="1664" t="s">
        <v>223</v>
      </c>
      <c r="D1031" s="1666">
        <v>11</v>
      </c>
      <c r="E1031" s="1668"/>
      <c r="F1031" s="1670">
        <f>E1031*D1031</f>
        <v>0</v>
      </c>
      <c r="G1031" s="167"/>
      <c r="H1031" s="167"/>
      <c r="I1031" s="167"/>
      <c r="J1031" s="167"/>
      <c r="K1031" s="167"/>
      <c r="L1031" s="167"/>
      <c r="M1031" s="167"/>
      <c r="N1031" s="167"/>
      <c r="O1031" s="167"/>
    </row>
    <row r="1032" spans="1:15" s="151" customFormat="1" ht="114.75">
      <c r="A1032" s="374"/>
      <c r="B1032" s="495" t="s">
        <v>2044</v>
      </c>
      <c r="C1032" s="1665"/>
      <c r="D1032" s="1667"/>
      <c r="E1032" s="1669"/>
      <c r="F1032" s="1671"/>
      <c r="G1032" s="167"/>
      <c r="H1032" s="167"/>
      <c r="I1032" s="167"/>
      <c r="J1032" s="167"/>
      <c r="K1032" s="167"/>
      <c r="L1032" s="167"/>
      <c r="M1032" s="167"/>
      <c r="N1032" s="167"/>
      <c r="O1032" s="167"/>
    </row>
    <row r="1033" spans="1:15" s="151" customFormat="1">
      <c r="A1033" s="374"/>
      <c r="B1033" s="314"/>
      <c r="C1033" s="1096"/>
      <c r="D1033" s="935"/>
      <c r="E1033" s="315"/>
      <c r="F1033" s="315"/>
      <c r="G1033" s="167"/>
      <c r="H1033" s="167"/>
      <c r="I1033" s="167"/>
      <c r="J1033" s="167"/>
      <c r="K1033" s="167"/>
      <c r="L1033" s="167"/>
      <c r="M1033" s="167"/>
      <c r="N1033" s="167"/>
      <c r="O1033" s="167"/>
    </row>
    <row r="1034" spans="1:15" s="151" customFormat="1" ht="297" customHeight="1">
      <c r="A1034" s="374">
        <v>29</v>
      </c>
      <c r="B1034" s="1496" t="s">
        <v>3002</v>
      </c>
      <c r="C1034" s="1664" t="s">
        <v>223</v>
      </c>
      <c r="D1034" s="1666">
        <v>60</v>
      </c>
      <c r="E1034" s="1668"/>
      <c r="F1034" s="1670">
        <f>E1034*D1034</f>
        <v>0</v>
      </c>
      <c r="G1034" s="167"/>
      <c r="H1034" s="167"/>
      <c r="I1034" s="167"/>
      <c r="J1034" s="167"/>
      <c r="K1034" s="167"/>
      <c r="L1034" s="167"/>
      <c r="M1034" s="167"/>
      <c r="N1034" s="167"/>
      <c r="O1034" s="167"/>
    </row>
    <row r="1035" spans="1:15" s="151" customFormat="1" ht="102">
      <c r="A1035" s="374"/>
      <c r="B1035" s="495" t="s">
        <v>2045</v>
      </c>
      <c r="C1035" s="1665"/>
      <c r="D1035" s="1667"/>
      <c r="E1035" s="1669"/>
      <c r="F1035" s="1671"/>
      <c r="G1035" s="167"/>
      <c r="H1035" s="167"/>
      <c r="I1035" s="167"/>
      <c r="J1035" s="167"/>
      <c r="K1035" s="167"/>
      <c r="L1035" s="167"/>
      <c r="M1035" s="167"/>
      <c r="N1035" s="167"/>
      <c r="O1035" s="167"/>
    </row>
    <row r="1036" spans="1:15" s="151" customFormat="1">
      <c r="A1036" s="374"/>
      <c r="B1036" s="495"/>
      <c r="C1036" s="924"/>
      <c r="D1036" s="972"/>
      <c r="E1036" s="925"/>
      <c r="F1036" s="926"/>
      <c r="G1036" s="167"/>
      <c r="H1036" s="167"/>
      <c r="I1036" s="167"/>
      <c r="J1036" s="167"/>
      <c r="K1036" s="167"/>
      <c r="L1036" s="167"/>
      <c r="M1036" s="167"/>
      <c r="N1036" s="167"/>
      <c r="O1036" s="167"/>
    </row>
    <row r="1037" spans="1:15" s="737" customFormat="1" ht="369.75">
      <c r="A1037" s="1066">
        <v>8</v>
      </c>
      <c r="B1037" s="1068" t="s">
        <v>2725</v>
      </c>
      <c r="C1037" s="1672" t="s">
        <v>223</v>
      </c>
      <c r="D1037" s="1673">
        <v>10</v>
      </c>
      <c r="E1037" s="1674"/>
      <c r="F1037" s="1675">
        <f>E1037*D1037</f>
        <v>0</v>
      </c>
    </row>
    <row r="1038" spans="1:15" s="737" customFormat="1" ht="102">
      <c r="A1038" s="1066"/>
      <c r="B1038" s="1067" t="s">
        <v>2726</v>
      </c>
      <c r="C1038" s="1672"/>
      <c r="D1038" s="1673"/>
      <c r="E1038" s="1674"/>
      <c r="F1038" s="1675"/>
    </row>
    <row r="1039" spans="1:15" s="737" customFormat="1">
      <c r="A1039" s="1066"/>
      <c r="B1039" s="730"/>
      <c r="C1039" s="1142"/>
      <c r="D1039" s="979"/>
      <c r="E1039" s="731"/>
      <c r="F1039" s="731"/>
    </row>
    <row r="1040" spans="1:15" s="737" customFormat="1" ht="395.25">
      <c r="A1040" s="1066">
        <v>8</v>
      </c>
      <c r="B1040" s="1068" t="s">
        <v>2727</v>
      </c>
      <c r="C1040" s="1672" t="s">
        <v>223</v>
      </c>
      <c r="D1040" s="1673">
        <v>6</v>
      </c>
      <c r="E1040" s="1674"/>
      <c r="F1040" s="1675">
        <f>E1040*D1040</f>
        <v>0</v>
      </c>
    </row>
    <row r="1041" spans="1:15" s="737" customFormat="1" ht="89.25">
      <c r="A1041" s="1066"/>
      <c r="B1041" s="1067" t="s">
        <v>2728</v>
      </c>
      <c r="C1041" s="1672"/>
      <c r="D1041" s="1673"/>
      <c r="E1041" s="1674"/>
      <c r="F1041" s="1675"/>
    </row>
    <row r="1042" spans="1:15" s="737" customFormat="1">
      <c r="A1042" s="1066"/>
      <c r="B1042" s="730"/>
      <c r="C1042" s="1142"/>
      <c r="D1042" s="979"/>
      <c r="E1042" s="731"/>
      <c r="F1042" s="731"/>
    </row>
    <row r="1043" spans="1:15" s="151" customFormat="1" ht="398.25" customHeight="1">
      <c r="A1043" s="374">
        <v>30</v>
      </c>
      <c r="B1043" s="1497" t="s">
        <v>3003</v>
      </c>
      <c r="C1043" s="498" t="s">
        <v>223</v>
      </c>
      <c r="D1043" s="973">
        <v>27</v>
      </c>
      <c r="E1043" s="499"/>
      <c r="F1043" s="500">
        <f>PRODUCT(D1043*E1043)</f>
        <v>0</v>
      </c>
      <c r="G1043" s="167"/>
      <c r="H1043" s="167"/>
      <c r="I1043" s="167"/>
      <c r="J1043" s="167"/>
      <c r="K1043" s="167"/>
      <c r="L1043" s="167"/>
      <c r="M1043" s="167"/>
      <c r="N1043" s="167"/>
      <c r="O1043" s="167"/>
    </row>
    <row r="1044" spans="1:15" s="151" customFormat="1">
      <c r="A1044" s="374"/>
      <c r="B1044" s="314"/>
      <c r="C1044" s="1096"/>
      <c r="D1044" s="935"/>
      <c r="E1044" s="315"/>
      <c r="F1044" s="315"/>
      <c r="G1044" s="167"/>
      <c r="H1044" s="167"/>
      <c r="I1044" s="167"/>
      <c r="J1044" s="167"/>
      <c r="K1044" s="167"/>
      <c r="L1044" s="167"/>
      <c r="M1044" s="167"/>
      <c r="N1044" s="167"/>
      <c r="O1044" s="167"/>
    </row>
    <row r="1045" spans="1:15" s="151" customFormat="1" ht="395.25">
      <c r="A1045" s="374">
        <v>31</v>
      </c>
      <c r="B1045" s="1497" t="s">
        <v>3004</v>
      </c>
      <c r="C1045" s="498" t="s">
        <v>223</v>
      </c>
      <c r="D1045" s="973">
        <v>30</v>
      </c>
      <c r="E1045" s="499"/>
      <c r="F1045" s="500">
        <f>PRODUCT(D1045*E1045)</f>
        <v>0</v>
      </c>
      <c r="G1045" s="167"/>
      <c r="H1045" s="167"/>
      <c r="I1045" s="167"/>
      <c r="J1045" s="167"/>
      <c r="K1045" s="167"/>
      <c r="L1045" s="167"/>
      <c r="M1045" s="167"/>
      <c r="N1045" s="167"/>
      <c r="O1045" s="167"/>
    </row>
    <row r="1046" spans="1:15" s="151" customFormat="1">
      <c r="A1046" s="374"/>
      <c r="B1046" s="314"/>
      <c r="C1046" s="1096"/>
      <c r="D1046" s="935"/>
      <c r="E1046" s="315"/>
      <c r="F1046" s="315"/>
      <c r="G1046" s="167"/>
      <c r="H1046" s="167"/>
      <c r="I1046" s="167"/>
      <c r="J1046" s="167"/>
      <c r="K1046" s="167"/>
      <c r="L1046" s="167"/>
      <c r="M1046" s="167"/>
      <c r="N1046" s="167"/>
      <c r="O1046" s="167"/>
    </row>
    <row r="1047" spans="1:15" s="151" customFormat="1" ht="395.25">
      <c r="A1047" s="374">
        <v>32</v>
      </c>
      <c r="B1047" s="1497" t="s">
        <v>2046</v>
      </c>
      <c r="C1047" s="498" t="s">
        <v>223</v>
      </c>
      <c r="D1047" s="973">
        <v>8</v>
      </c>
      <c r="E1047" s="499"/>
      <c r="F1047" s="500">
        <f>PRODUCT(D1047*E1047)</f>
        <v>0</v>
      </c>
      <c r="G1047" s="167"/>
      <c r="H1047" s="167"/>
      <c r="I1047" s="167"/>
      <c r="J1047" s="167"/>
      <c r="K1047" s="167"/>
      <c r="L1047" s="167"/>
      <c r="M1047" s="167"/>
      <c r="N1047" s="167"/>
      <c r="O1047" s="167"/>
    </row>
    <row r="1048" spans="1:15" s="151" customFormat="1">
      <c r="A1048" s="374"/>
      <c r="B1048" s="314"/>
      <c r="C1048" s="1096"/>
      <c r="D1048" s="935"/>
      <c r="E1048" s="315"/>
      <c r="F1048" s="315"/>
      <c r="G1048" s="167"/>
      <c r="H1048" s="167"/>
      <c r="I1048" s="167"/>
      <c r="J1048" s="167"/>
      <c r="K1048" s="167"/>
      <c r="L1048" s="167"/>
      <c r="M1048" s="167"/>
      <c r="N1048" s="167"/>
      <c r="O1048" s="167"/>
    </row>
    <row r="1049" spans="1:15" s="151" customFormat="1" ht="384.75" customHeight="1">
      <c r="A1049" s="374">
        <v>33</v>
      </c>
      <c r="B1049" s="1497" t="s">
        <v>3005</v>
      </c>
      <c r="C1049" s="498" t="s">
        <v>223</v>
      </c>
      <c r="D1049" s="973">
        <v>7</v>
      </c>
      <c r="E1049" s="499"/>
      <c r="F1049" s="500">
        <f>PRODUCT(D1049*E1049)</f>
        <v>0</v>
      </c>
      <c r="G1049" s="167"/>
      <c r="H1049" s="167"/>
      <c r="I1049" s="167"/>
      <c r="J1049" s="167"/>
      <c r="K1049" s="167"/>
      <c r="L1049" s="167"/>
      <c r="M1049" s="167"/>
      <c r="N1049" s="167"/>
      <c r="O1049" s="167"/>
    </row>
    <row r="1050" spans="1:15" s="151" customFormat="1">
      <c r="A1050" s="374"/>
      <c r="B1050" s="1498"/>
      <c r="C1050" s="1109"/>
      <c r="D1050" s="997"/>
      <c r="G1050" s="167"/>
      <c r="H1050" s="167"/>
      <c r="I1050" s="167"/>
      <c r="J1050" s="167"/>
      <c r="K1050" s="167"/>
      <c r="L1050" s="167"/>
      <c r="M1050" s="167"/>
      <c r="N1050" s="167"/>
      <c r="O1050" s="167"/>
    </row>
    <row r="1051" spans="1:15" s="151" customFormat="1">
      <c r="A1051" s="374"/>
      <c r="B1051" s="314"/>
      <c r="C1051" s="1096"/>
      <c r="D1051" s="935"/>
      <c r="E1051" s="315"/>
      <c r="F1051" s="315"/>
      <c r="G1051" s="167"/>
      <c r="H1051" s="167"/>
      <c r="I1051" s="167"/>
      <c r="J1051" s="167"/>
      <c r="K1051" s="167"/>
      <c r="L1051" s="167"/>
      <c r="M1051" s="167"/>
      <c r="N1051" s="167"/>
      <c r="O1051" s="167"/>
    </row>
    <row r="1052" spans="1:15" s="151" customFormat="1" ht="384" customHeight="1">
      <c r="A1052" s="374">
        <v>34</v>
      </c>
      <c r="B1052" s="1497" t="s">
        <v>3006</v>
      </c>
      <c r="C1052" s="498" t="s">
        <v>223</v>
      </c>
      <c r="D1052" s="973">
        <v>41</v>
      </c>
      <c r="E1052" s="499"/>
      <c r="F1052" s="500">
        <f>PRODUCT(D1052*E1052)</f>
        <v>0</v>
      </c>
      <c r="G1052" s="167"/>
      <c r="H1052" s="167"/>
      <c r="I1052" s="167"/>
      <c r="J1052" s="167"/>
      <c r="K1052" s="167"/>
      <c r="L1052" s="167"/>
      <c r="M1052" s="167"/>
      <c r="N1052" s="167"/>
      <c r="O1052" s="167"/>
    </row>
    <row r="1053" spans="1:15" s="151" customFormat="1">
      <c r="A1053" s="374"/>
      <c r="B1053" s="314"/>
      <c r="C1053" s="1096"/>
      <c r="D1053" s="935"/>
      <c r="E1053" s="315"/>
      <c r="F1053" s="315"/>
      <c r="G1053" s="167"/>
      <c r="H1053" s="167"/>
      <c r="I1053" s="167"/>
      <c r="J1053" s="167"/>
      <c r="K1053" s="167"/>
      <c r="L1053" s="167"/>
      <c r="M1053" s="167"/>
      <c r="N1053" s="167"/>
      <c r="O1053" s="167"/>
    </row>
    <row r="1054" spans="1:15" s="151" customFormat="1" ht="397.5" customHeight="1">
      <c r="A1054" s="374">
        <v>35</v>
      </c>
      <c r="B1054" s="1497" t="s">
        <v>3007</v>
      </c>
      <c r="C1054" s="498" t="s">
        <v>223</v>
      </c>
      <c r="D1054" s="973">
        <v>15</v>
      </c>
      <c r="E1054" s="499"/>
      <c r="F1054" s="500">
        <f>PRODUCT(D1054*E1054)</f>
        <v>0</v>
      </c>
      <c r="G1054" s="167"/>
      <c r="H1054" s="167"/>
      <c r="I1054" s="167"/>
      <c r="J1054" s="167"/>
      <c r="K1054" s="167"/>
      <c r="L1054" s="167"/>
      <c r="M1054" s="167"/>
      <c r="N1054" s="167"/>
      <c r="O1054" s="167"/>
    </row>
    <row r="1055" spans="1:15" s="151" customFormat="1">
      <c r="A1055" s="374"/>
      <c r="B1055" s="314"/>
      <c r="C1055" s="1096"/>
      <c r="D1055" s="935"/>
      <c r="E1055" s="315"/>
      <c r="F1055" s="315"/>
      <c r="G1055" s="167"/>
      <c r="H1055" s="167"/>
      <c r="I1055" s="167"/>
      <c r="J1055" s="167"/>
      <c r="K1055" s="167"/>
      <c r="L1055" s="167"/>
      <c r="M1055" s="167"/>
      <c r="N1055" s="167"/>
      <c r="O1055" s="167"/>
    </row>
    <row r="1056" spans="1:15" s="151" customFormat="1" ht="382.5">
      <c r="A1056" s="374">
        <v>36</v>
      </c>
      <c r="B1056" s="1497" t="s">
        <v>3008</v>
      </c>
      <c r="C1056" s="498" t="s">
        <v>223</v>
      </c>
      <c r="D1056" s="973">
        <v>12</v>
      </c>
      <c r="E1056" s="499"/>
      <c r="F1056" s="500">
        <f>PRODUCT(D1056*E1056)</f>
        <v>0</v>
      </c>
      <c r="G1056" s="167"/>
      <c r="H1056" s="167"/>
      <c r="I1056" s="167"/>
      <c r="J1056" s="167"/>
      <c r="K1056" s="167"/>
      <c r="L1056" s="167"/>
      <c r="M1056" s="167"/>
      <c r="N1056" s="167"/>
      <c r="O1056" s="167"/>
    </row>
    <row r="1057" spans="1:15" s="151" customFormat="1">
      <c r="A1057" s="374"/>
      <c r="B1057" s="314"/>
      <c r="C1057" s="1096"/>
      <c r="D1057" s="935"/>
      <c r="E1057" s="315"/>
      <c r="F1057" s="315"/>
      <c r="G1057" s="167"/>
      <c r="H1057" s="167"/>
      <c r="I1057" s="167"/>
      <c r="J1057" s="167"/>
      <c r="K1057" s="167"/>
      <c r="L1057" s="167"/>
      <c r="M1057" s="167"/>
      <c r="N1057" s="167"/>
      <c r="O1057" s="167"/>
    </row>
    <row r="1058" spans="1:15" s="151" customFormat="1" ht="374.25" customHeight="1">
      <c r="A1058" s="374">
        <v>37</v>
      </c>
      <c r="B1058" s="1497" t="s">
        <v>3009</v>
      </c>
      <c r="C1058" s="498" t="s">
        <v>223</v>
      </c>
      <c r="D1058" s="973">
        <v>1</v>
      </c>
      <c r="E1058" s="499"/>
      <c r="F1058" s="500">
        <f>PRODUCT(D1058*E1058)</f>
        <v>0</v>
      </c>
      <c r="G1058" s="167"/>
      <c r="H1058" s="167"/>
      <c r="I1058" s="167"/>
      <c r="J1058" s="167"/>
      <c r="K1058" s="167"/>
      <c r="L1058" s="167"/>
      <c r="M1058" s="167"/>
      <c r="N1058" s="167"/>
      <c r="O1058" s="167"/>
    </row>
    <row r="1059" spans="1:15" s="151" customFormat="1">
      <c r="A1059" s="374"/>
      <c r="B1059" s="314"/>
      <c r="C1059" s="1096"/>
      <c r="D1059" s="935"/>
      <c r="E1059" s="315"/>
      <c r="F1059" s="315"/>
      <c r="G1059" s="167"/>
      <c r="H1059" s="167"/>
      <c r="I1059" s="167"/>
      <c r="J1059" s="167"/>
      <c r="K1059" s="167"/>
      <c r="L1059" s="167"/>
      <c r="M1059" s="167"/>
      <c r="N1059" s="167"/>
      <c r="O1059" s="167"/>
    </row>
    <row r="1060" spans="1:15" s="151" customFormat="1" ht="373.5" customHeight="1">
      <c r="A1060" s="374">
        <v>38</v>
      </c>
      <c r="B1060" s="1497" t="s">
        <v>3010</v>
      </c>
      <c r="C1060" s="498" t="s">
        <v>223</v>
      </c>
      <c r="D1060" s="973">
        <v>13</v>
      </c>
      <c r="E1060" s="499"/>
      <c r="F1060" s="500">
        <f>PRODUCT(D1060*E1060)</f>
        <v>0</v>
      </c>
      <c r="G1060" s="167"/>
      <c r="H1060" s="167"/>
      <c r="I1060" s="167"/>
      <c r="J1060" s="167"/>
      <c r="K1060" s="167"/>
      <c r="L1060" s="167"/>
      <c r="M1060" s="167"/>
      <c r="N1060" s="167"/>
      <c r="O1060" s="167"/>
    </row>
    <row r="1061" spans="1:15" s="151" customFormat="1">
      <c r="A1061" s="374"/>
      <c r="B1061" s="314"/>
      <c r="C1061" s="1096"/>
      <c r="D1061" s="935"/>
      <c r="E1061" s="315"/>
      <c r="F1061" s="315"/>
      <c r="G1061" s="167"/>
      <c r="H1061" s="167"/>
      <c r="I1061" s="167"/>
      <c r="J1061" s="167"/>
      <c r="K1061" s="167"/>
      <c r="L1061" s="167"/>
      <c r="M1061" s="167"/>
      <c r="N1061" s="167"/>
      <c r="O1061" s="167"/>
    </row>
    <row r="1062" spans="1:15" s="151" customFormat="1" ht="382.5">
      <c r="A1062" s="374">
        <v>39</v>
      </c>
      <c r="B1062" s="1497" t="s">
        <v>2047</v>
      </c>
      <c r="C1062" s="498" t="s">
        <v>223</v>
      </c>
      <c r="D1062" s="973">
        <v>10</v>
      </c>
      <c r="E1062" s="499"/>
      <c r="F1062" s="500">
        <f>PRODUCT(D1062*E1062)</f>
        <v>0</v>
      </c>
      <c r="G1062" s="167"/>
      <c r="H1062" s="167"/>
      <c r="I1062" s="167"/>
      <c r="J1062" s="167"/>
      <c r="K1062" s="167"/>
      <c r="L1062" s="167"/>
      <c r="M1062" s="167"/>
      <c r="N1062" s="167"/>
      <c r="O1062" s="167"/>
    </row>
    <row r="1063" spans="1:15" s="151" customFormat="1" ht="382.5">
      <c r="A1063" s="374">
        <v>40</v>
      </c>
      <c r="B1063" s="1497" t="s">
        <v>3011</v>
      </c>
      <c r="C1063" s="498" t="s">
        <v>223</v>
      </c>
      <c r="D1063" s="973">
        <v>3</v>
      </c>
      <c r="E1063" s="499"/>
      <c r="F1063" s="500">
        <f>PRODUCT(D1063*E1063)</f>
        <v>0</v>
      </c>
      <c r="G1063" s="167"/>
      <c r="H1063" s="167"/>
      <c r="I1063" s="167"/>
      <c r="J1063" s="167"/>
      <c r="K1063" s="167"/>
      <c r="L1063" s="167"/>
      <c r="M1063" s="167"/>
      <c r="N1063" s="167"/>
      <c r="O1063" s="167"/>
    </row>
    <row r="1064" spans="1:15" s="151" customFormat="1">
      <c r="A1064" s="374"/>
      <c r="B1064" s="314"/>
      <c r="C1064" s="1096"/>
      <c r="D1064" s="935"/>
      <c r="E1064" s="315"/>
      <c r="F1064" s="315"/>
      <c r="G1064" s="167"/>
      <c r="H1064" s="167"/>
      <c r="I1064" s="167"/>
      <c r="J1064" s="167"/>
      <c r="K1064" s="167"/>
      <c r="L1064" s="167"/>
      <c r="M1064" s="167"/>
      <c r="N1064" s="167"/>
      <c r="O1064" s="167"/>
    </row>
    <row r="1065" spans="1:15" s="151" customFormat="1" ht="370.5" customHeight="1">
      <c r="A1065" s="374">
        <v>41</v>
      </c>
      <c r="B1065" s="1499" t="s">
        <v>2048</v>
      </c>
      <c r="C1065" s="498" t="s">
        <v>223</v>
      </c>
      <c r="D1065" s="973">
        <v>1</v>
      </c>
      <c r="E1065" s="499"/>
      <c r="F1065" s="500">
        <f>PRODUCT(D1065*E1065)</f>
        <v>0</v>
      </c>
      <c r="G1065" s="167"/>
      <c r="H1065" s="167"/>
      <c r="I1065" s="167"/>
      <c r="J1065" s="167"/>
      <c r="K1065" s="167"/>
      <c r="L1065" s="167"/>
      <c r="M1065" s="167"/>
      <c r="N1065" s="167"/>
      <c r="O1065" s="167"/>
    </row>
    <row r="1066" spans="1:15" s="151" customFormat="1">
      <c r="A1066" s="374"/>
      <c r="B1066" s="314"/>
      <c r="C1066" s="1096"/>
      <c r="D1066" s="935"/>
      <c r="E1066" s="315"/>
      <c r="F1066" s="315"/>
      <c r="G1066" s="167"/>
      <c r="H1066" s="167"/>
      <c r="I1066" s="167"/>
      <c r="J1066" s="167"/>
      <c r="K1066" s="167"/>
      <c r="L1066" s="167"/>
      <c r="M1066" s="167"/>
      <c r="N1066" s="167"/>
      <c r="O1066" s="167"/>
    </row>
    <row r="1067" spans="1:15" s="151" customFormat="1">
      <c r="A1067" s="374"/>
      <c r="B1067" s="314"/>
      <c r="C1067" s="1096"/>
      <c r="D1067" s="935"/>
      <c r="E1067" s="315"/>
      <c r="F1067" s="315"/>
      <c r="G1067" s="167"/>
      <c r="H1067" s="167"/>
      <c r="I1067" s="167"/>
      <c r="J1067" s="167"/>
      <c r="K1067" s="167"/>
      <c r="L1067" s="167"/>
      <c r="M1067" s="167"/>
      <c r="N1067" s="167"/>
      <c r="O1067" s="167"/>
    </row>
    <row r="1068" spans="1:15" s="217" customFormat="1" ht="29.25" customHeight="1">
      <c r="A1068" s="501"/>
      <c r="B1068" s="377" t="s">
        <v>2049</v>
      </c>
      <c r="C1068" s="225"/>
      <c r="D1068" s="226"/>
      <c r="E1068" s="203"/>
      <c r="F1068" s="203">
        <f>SUM(D1068*E1068)</f>
        <v>0</v>
      </c>
      <c r="G1068" s="197"/>
      <c r="H1068" s="197"/>
      <c r="I1068" s="197"/>
      <c r="J1068" s="197"/>
      <c r="K1068" s="197"/>
      <c r="L1068" s="197"/>
      <c r="M1068" s="197"/>
      <c r="N1068" s="197"/>
      <c r="O1068" s="197"/>
    </row>
    <row r="1069" spans="1:15" s="504" customFormat="1" ht="8.25" customHeight="1">
      <c r="A1069" s="501"/>
      <c r="B1069" s="502"/>
      <c r="C1069" s="1143"/>
      <c r="D1069" s="974"/>
      <c r="E1069" s="503"/>
      <c r="F1069" s="203"/>
      <c r="G1069" s="357"/>
      <c r="H1069" s="357"/>
      <c r="I1069" s="357"/>
      <c r="J1069" s="357"/>
      <c r="K1069" s="357"/>
      <c r="L1069" s="357"/>
      <c r="M1069" s="357"/>
      <c r="N1069" s="357"/>
      <c r="O1069" s="357"/>
    </row>
    <row r="1070" spans="1:15" s="217" customFormat="1">
      <c r="A1070" s="1059">
        <v>42</v>
      </c>
      <c r="B1070" s="505" t="s">
        <v>2050</v>
      </c>
      <c r="C1070" s="1144" t="s">
        <v>223</v>
      </c>
      <c r="D1070" s="975">
        <v>62</v>
      </c>
      <c r="E1070" s="203"/>
      <c r="F1070" s="203">
        <f>SUM(D1070*E1070)</f>
        <v>0</v>
      </c>
      <c r="G1070" s="197"/>
      <c r="H1070" s="197"/>
      <c r="I1070" s="197"/>
      <c r="J1070" s="197"/>
      <c r="K1070" s="197"/>
      <c r="L1070" s="197"/>
      <c r="M1070" s="197"/>
      <c r="N1070" s="197"/>
      <c r="O1070" s="197"/>
    </row>
    <row r="1071" spans="1:15" s="504" customFormat="1" ht="8.25" customHeight="1">
      <c r="A1071" s="1059"/>
      <c r="B1071" s="502"/>
      <c r="C1071" s="1143"/>
      <c r="D1071" s="974"/>
      <c r="E1071" s="503"/>
      <c r="F1071" s="203"/>
      <c r="G1071" s="357"/>
      <c r="H1071" s="357"/>
      <c r="I1071" s="357"/>
      <c r="J1071" s="357"/>
      <c r="K1071" s="357"/>
      <c r="L1071" s="357"/>
      <c r="M1071" s="357"/>
      <c r="N1071" s="357"/>
      <c r="O1071" s="357"/>
    </row>
    <row r="1072" spans="1:15" s="217" customFormat="1">
      <c r="A1072" s="1059">
        <v>43</v>
      </c>
      <c r="B1072" s="505" t="s">
        <v>2051</v>
      </c>
      <c r="C1072" s="1144" t="s">
        <v>223</v>
      </c>
      <c r="D1072" s="975">
        <v>12</v>
      </c>
      <c r="E1072" s="203"/>
      <c r="F1072" s="203">
        <f>SUM(D1072*E1072)</f>
        <v>0</v>
      </c>
      <c r="G1072" s="197"/>
      <c r="H1072" s="197"/>
      <c r="I1072" s="197"/>
      <c r="J1072" s="197"/>
      <c r="K1072" s="197"/>
      <c r="L1072" s="197"/>
      <c r="M1072" s="197"/>
      <c r="N1072" s="197"/>
      <c r="O1072" s="197"/>
    </row>
    <row r="1073" spans="1:15" s="504" customFormat="1" ht="8.25" customHeight="1">
      <c r="A1073" s="1059"/>
      <c r="B1073" s="502"/>
      <c r="C1073" s="1143"/>
      <c r="D1073" s="974"/>
      <c r="E1073" s="503"/>
      <c r="F1073" s="203"/>
      <c r="G1073" s="357"/>
      <c r="H1073" s="357"/>
      <c r="I1073" s="357"/>
      <c r="J1073" s="357"/>
      <c r="K1073" s="357"/>
      <c r="L1073" s="357"/>
      <c r="M1073" s="357"/>
      <c r="N1073" s="357"/>
      <c r="O1073" s="357"/>
    </row>
    <row r="1074" spans="1:15" s="217" customFormat="1">
      <c r="A1074" s="1059">
        <v>44</v>
      </c>
      <c r="B1074" s="505" t="s">
        <v>2052</v>
      </c>
      <c r="C1074" s="1144" t="s">
        <v>223</v>
      </c>
      <c r="D1074" s="975">
        <v>4</v>
      </c>
      <c r="E1074" s="203"/>
      <c r="F1074" s="203">
        <f>SUM(D1074*E1074)</f>
        <v>0</v>
      </c>
      <c r="G1074" s="197"/>
      <c r="H1074" s="197"/>
      <c r="I1074" s="197"/>
      <c r="J1074" s="197"/>
      <c r="K1074" s="197"/>
      <c r="L1074" s="197"/>
      <c r="M1074" s="197"/>
      <c r="N1074" s="197"/>
      <c r="O1074" s="197"/>
    </row>
    <row r="1075" spans="1:15" s="504" customFormat="1" ht="8.25" customHeight="1">
      <c r="A1075" s="1059"/>
      <c r="B1075" s="502"/>
      <c r="C1075" s="1143"/>
      <c r="D1075" s="974"/>
      <c r="E1075" s="503"/>
      <c r="F1075" s="203"/>
      <c r="G1075" s="357"/>
      <c r="H1075" s="357"/>
      <c r="I1075" s="357"/>
      <c r="J1075" s="357"/>
      <c r="K1075" s="357"/>
      <c r="L1075" s="357"/>
      <c r="M1075" s="357"/>
      <c r="N1075" s="357"/>
      <c r="O1075" s="357"/>
    </row>
    <row r="1076" spans="1:15" s="217" customFormat="1">
      <c r="A1076" s="1059">
        <v>45</v>
      </c>
      <c r="B1076" s="505" t="s">
        <v>2053</v>
      </c>
      <c r="C1076" s="1144" t="s">
        <v>223</v>
      </c>
      <c r="D1076" s="975">
        <v>17</v>
      </c>
      <c r="E1076" s="203"/>
      <c r="F1076" s="203">
        <f>SUM(D1076*E1076)</f>
        <v>0</v>
      </c>
      <c r="G1076" s="197"/>
      <c r="H1076" s="197"/>
      <c r="I1076" s="197"/>
      <c r="J1076" s="197"/>
      <c r="K1076" s="197"/>
      <c r="L1076" s="197"/>
      <c r="M1076" s="197"/>
      <c r="N1076" s="197"/>
      <c r="O1076" s="197"/>
    </row>
    <row r="1077" spans="1:15" s="504" customFormat="1" ht="8.25" customHeight="1">
      <c r="A1077" s="1059"/>
      <c r="B1077" s="502"/>
      <c r="C1077" s="1143"/>
      <c r="D1077" s="974"/>
      <c r="E1077" s="503"/>
      <c r="F1077" s="203"/>
      <c r="G1077" s="357"/>
      <c r="H1077" s="357"/>
      <c r="I1077" s="357"/>
      <c r="J1077" s="357"/>
      <c r="K1077" s="357"/>
      <c r="L1077" s="357"/>
      <c r="M1077" s="357"/>
      <c r="N1077" s="357"/>
      <c r="O1077" s="357"/>
    </row>
    <row r="1078" spans="1:15" s="217" customFormat="1">
      <c r="A1078" s="1059">
        <v>46</v>
      </c>
      <c r="B1078" s="505" t="s">
        <v>2054</v>
      </c>
      <c r="C1078" s="1144" t="s">
        <v>223</v>
      </c>
      <c r="D1078" s="975">
        <v>3</v>
      </c>
      <c r="E1078" s="203"/>
      <c r="F1078" s="203">
        <f>SUM(D1078*E1078)</f>
        <v>0</v>
      </c>
      <c r="G1078" s="197"/>
      <c r="H1078" s="197"/>
      <c r="I1078" s="197"/>
      <c r="J1078" s="197"/>
      <c r="K1078" s="197"/>
      <c r="L1078" s="197"/>
      <c r="M1078" s="197"/>
      <c r="N1078" s="197"/>
      <c r="O1078" s="197"/>
    </row>
    <row r="1079" spans="1:15" s="504" customFormat="1" ht="8.25" customHeight="1">
      <c r="A1079" s="1059"/>
      <c r="B1079" s="502"/>
      <c r="C1079" s="1143"/>
      <c r="D1079" s="974"/>
      <c r="E1079" s="503"/>
      <c r="F1079" s="203"/>
      <c r="G1079" s="357"/>
      <c r="H1079" s="357"/>
      <c r="I1079" s="357"/>
      <c r="J1079" s="357"/>
      <c r="K1079" s="357"/>
      <c r="L1079" s="357"/>
      <c r="M1079" s="357"/>
      <c r="N1079" s="357"/>
      <c r="O1079" s="357"/>
    </row>
    <row r="1080" spans="1:15" s="217" customFormat="1">
      <c r="A1080" s="1059">
        <v>47</v>
      </c>
      <c r="B1080" s="730" t="s">
        <v>2729</v>
      </c>
      <c r="C1080" s="1144" t="s">
        <v>223</v>
      </c>
      <c r="D1080" s="975">
        <v>1</v>
      </c>
      <c r="E1080" s="203"/>
      <c r="F1080" s="203">
        <f>SUM(D1080*E1080)</f>
        <v>0</v>
      </c>
      <c r="G1080" s="197"/>
      <c r="H1080" s="197"/>
      <c r="I1080" s="197"/>
      <c r="J1080" s="197"/>
      <c r="K1080" s="197"/>
      <c r="L1080" s="197"/>
      <c r="M1080" s="197"/>
      <c r="N1080" s="197"/>
      <c r="O1080" s="197"/>
    </row>
    <row r="1081" spans="1:15" s="504" customFormat="1" ht="8.25" customHeight="1">
      <c r="A1081" s="1059"/>
      <c r="B1081" s="502"/>
      <c r="C1081" s="1143"/>
      <c r="D1081" s="974"/>
      <c r="E1081" s="503"/>
      <c r="F1081" s="203"/>
      <c r="G1081" s="357"/>
      <c r="H1081" s="357"/>
      <c r="I1081" s="357"/>
      <c r="J1081" s="357"/>
      <c r="K1081" s="357"/>
      <c r="L1081" s="357"/>
      <c r="M1081" s="357"/>
      <c r="N1081" s="357"/>
      <c r="O1081" s="357"/>
    </row>
    <row r="1082" spans="1:15" s="217" customFormat="1">
      <c r="A1082" s="1059">
        <v>48</v>
      </c>
      <c r="B1082" s="730" t="s">
        <v>2730</v>
      </c>
      <c r="C1082" s="1144" t="s">
        <v>223</v>
      </c>
      <c r="D1082" s="975">
        <v>1</v>
      </c>
      <c r="E1082" s="203"/>
      <c r="F1082" s="203">
        <f>SUM(D1082*E1082)</f>
        <v>0</v>
      </c>
      <c r="G1082" s="197"/>
      <c r="H1082" s="197"/>
      <c r="I1082" s="197"/>
      <c r="J1082" s="197"/>
      <c r="K1082" s="197"/>
      <c r="L1082" s="197"/>
      <c r="M1082" s="197"/>
      <c r="N1082" s="197"/>
      <c r="O1082" s="197"/>
    </row>
    <row r="1083" spans="1:15" s="504" customFormat="1" ht="8.25" customHeight="1">
      <c r="A1083" s="1059"/>
      <c r="B1083" s="502"/>
      <c r="C1083" s="1143"/>
      <c r="D1083" s="974"/>
      <c r="E1083" s="503"/>
      <c r="F1083" s="203"/>
      <c r="G1083" s="357"/>
      <c r="H1083" s="357"/>
      <c r="I1083" s="357"/>
      <c r="J1083" s="357"/>
      <c r="K1083" s="357"/>
      <c r="L1083" s="357"/>
      <c r="M1083" s="357"/>
      <c r="N1083" s="357"/>
      <c r="O1083" s="357"/>
    </row>
    <row r="1084" spans="1:15" s="217" customFormat="1">
      <c r="A1084" s="1059">
        <v>49</v>
      </c>
      <c r="B1084" s="730" t="s">
        <v>2731</v>
      </c>
      <c r="C1084" s="1144" t="s">
        <v>223</v>
      </c>
      <c r="D1084" s="975">
        <v>3</v>
      </c>
      <c r="E1084" s="203"/>
      <c r="F1084" s="203">
        <f>SUM(D1084*E1084)</f>
        <v>0</v>
      </c>
      <c r="G1084" s="197"/>
      <c r="H1084" s="197"/>
      <c r="I1084" s="197"/>
      <c r="J1084" s="197"/>
      <c r="K1084" s="197"/>
      <c r="L1084" s="197"/>
      <c r="M1084" s="197"/>
      <c r="N1084" s="197"/>
      <c r="O1084" s="197"/>
    </row>
    <row r="1085" spans="1:15" s="504" customFormat="1" ht="8.25" customHeight="1">
      <c r="A1085" s="1059"/>
      <c r="B1085" s="502"/>
      <c r="C1085" s="1143"/>
      <c r="D1085" s="974"/>
      <c r="E1085" s="503"/>
      <c r="F1085" s="203"/>
      <c r="G1085" s="357"/>
      <c r="H1085" s="357"/>
      <c r="I1085" s="357"/>
      <c r="J1085" s="357"/>
      <c r="K1085" s="357"/>
      <c r="L1085" s="357"/>
      <c r="M1085" s="357"/>
      <c r="N1085" s="357"/>
      <c r="O1085" s="357"/>
    </row>
    <row r="1086" spans="1:15" s="217" customFormat="1">
      <c r="A1086" s="1059">
        <v>50</v>
      </c>
      <c r="B1086" s="730" t="s">
        <v>2732</v>
      </c>
      <c r="C1086" s="1144" t="s">
        <v>223</v>
      </c>
      <c r="D1086" s="975">
        <v>1</v>
      </c>
      <c r="E1086" s="203"/>
      <c r="F1086" s="203">
        <f>SUM(D1086*E1086)</f>
        <v>0</v>
      </c>
      <c r="G1086" s="197"/>
      <c r="H1086" s="197"/>
      <c r="I1086" s="197"/>
      <c r="J1086" s="197"/>
      <c r="K1086" s="197"/>
      <c r="L1086" s="197"/>
      <c r="M1086" s="197"/>
      <c r="N1086" s="197"/>
      <c r="O1086" s="197"/>
    </row>
    <row r="1087" spans="1:15" s="504" customFormat="1" ht="8.25" customHeight="1">
      <c r="A1087" s="1059"/>
      <c r="B1087" s="502"/>
      <c r="C1087" s="1143"/>
      <c r="D1087" s="974"/>
      <c r="E1087" s="503"/>
      <c r="F1087" s="203"/>
      <c r="G1087" s="357"/>
      <c r="H1087" s="357"/>
      <c r="I1087" s="357"/>
      <c r="J1087" s="357"/>
      <c r="K1087" s="357"/>
      <c r="L1087" s="357"/>
      <c r="M1087" s="357"/>
      <c r="N1087" s="357"/>
      <c r="O1087" s="357"/>
    </row>
    <row r="1088" spans="1:15" s="749" customFormat="1">
      <c r="A1088" s="1060" t="s">
        <v>2733</v>
      </c>
      <c r="B1088" s="730" t="s">
        <v>2734</v>
      </c>
      <c r="C1088" s="1142" t="s">
        <v>223</v>
      </c>
      <c r="D1088" s="979">
        <v>1</v>
      </c>
      <c r="E1088" s="753"/>
      <c r="F1088" s="753">
        <f>SUM(D1088*E1088)</f>
        <v>0</v>
      </c>
    </row>
    <row r="1089" spans="1:15" s="1062" customFormat="1" ht="8.25" customHeight="1">
      <c r="A1089" s="1061"/>
      <c r="B1089" s="1064"/>
      <c r="C1089" s="1145"/>
      <c r="D1089" s="1162"/>
      <c r="E1089" s="1063"/>
      <c r="F1089" s="753"/>
    </row>
    <row r="1090" spans="1:15" s="749" customFormat="1">
      <c r="A1090" s="1060" t="s">
        <v>2735</v>
      </c>
      <c r="B1090" s="730" t="s">
        <v>2736</v>
      </c>
      <c r="C1090" s="1142" t="s">
        <v>223</v>
      </c>
      <c r="D1090" s="979">
        <v>1</v>
      </c>
      <c r="E1090" s="753"/>
      <c r="F1090" s="753">
        <f>SUM(D1090*E1090)</f>
        <v>0</v>
      </c>
    </row>
    <row r="1091" spans="1:15" s="1062" customFormat="1" ht="8.25" customHeight="1">
      <c r="A1091" s="1061"/>
      <c r="B1091" s="1064"/>
      <c r="C1091" s="1145"/>
      <c r="D1091" s="1162"/>
      <c r="E1091" s="1063"/>
      <c r="F1091" s="753"/>
    </row>
    <row r="1092" spans="1:15" s="217" customFormat="1">
      <c r="A1092" s="1059">
        <v>51</v>
      </c>
      <c r="B1092" s="505" t="s">
        <v>2055</v>
      </c>
      <c r="C1092" s="1144" t="s">
        <v>223</v>
      </c>
      <c r="D1092" s="975">
        <v>98</v>
      </c>
      <c r="E1092" s="203"/>
      <c r="F1092" s="203">
        <f>SUM(D1092*E1092)</f>
        <v>0</v>
      </c>
      <c r="G1092" s="197"/>
      <c r="H1092" s="197"/>
      <c r="I1092" s="197"/>
      <c r="J1092" s="197"/>
      <c r="K1092" s="197"/>
      <c r="L1092" s="197"/>
      <c r="M1092" s="197"/>
      <c r="N1092" s="197"/>
      <c r="O1092" s="197"/>
    </row>
    <row r="1093" spans="1:15" s="504" customFormat="1" ht="8.25" customHeight="1">
      <c r="A1093" s="1059"/>
      <c r="B1093" s="502"/>
      <c r="C1093" s="1143"/>
      <c r="D1093" s="974"/>
      <c r="E1093" s="503"/>
      <c r="F1093" s="203"/>
      <c r="G1093" s="357"/>
      <c r="H1093" s="357"/>
      <c r="I1093" s="357"/>
      <c r="J1093" s="357"/>
      <c r="K1093" s="357"/>
      <c r="L1093" s="357"/>
      <c r="M1093" s="357"/>
      <c r="N1093" s="357"/>
      <c r="O1093" s="357"/>
    </row>
    <row r="1094" spans="1:15" s="217" customFormat="1">
      <c r="A1094" s="1059">
        <v>52</v>
      </c>
      <c r="B1094" s="505" t="s">
        <v>2056</v>
      </c>
      <c r="C1094" s="1144" t="s">
        <v>223</v>
      </c>
      <c r="D1094" s="975">
        <v>27</v>
      </c>
      <c r="E1094" s="203"/>
      <c r="F1094" s="203">
        <f>SUM(D1094*E1094)</f>
        <v>0</v>
      </c>
      <c r="G1094" s="197"/>
      <c r="H1094" s="197"/>
      <c r="I1094" s="197"/>
      <c r="J1094" s="197"/>
      <c r="K1094" s="197"/>
      <c r="L1094" s="197"/>
      <c r="M1094" s="197"/>
      <c r="N1094" s="197"/>
      <c r="O1094" s="197"/>
    </row>
    <row r="1095" spans="1:15" s="504" customFormat="1" ht="8.25" customHeight="1">
      <c r="A1095" s="1059"/>
      <c r="B1095" s="502"/>
      <c r="C1095" s="1143"/>
      <c r="D1095" s="974"/>
      <c r="E1095" s="503"/>
      <c r="F1095" s="203"/>
      <c r="G1095" s="357"/>
      <c r="H1095" s="357"/>
      <c r="I1095" s="357"/>
      <c r="J1095" s="357"/>
      <c r="K1095" s="357"/>
      <c r="L1095" s="357"/>
      <c r="M1095" s="357"/>
      <c r="N1095" s="357"/>
      <c r="O1095" s="357"/>
    </row>
    <row r="1096" spans="1:15" s="217" customFormat="1">
      <c r="A1096" s="1059">
        <v>53</v>
      </c>
      <c r="B1096" s="505" t="s">
        <v>2057</v>
      </c>
      <c r="C1096" s="1144" t="s">
        <v>223</v>
      </c>
      <c r="D1096" s="975">
        <v>28</v>
      </c>
      <c r="E1096" s="203"/>
      <c r="F1096" s="203">
        <f>SUM(D1096*E1096)</f>
        <v>0</v>
      </c>
      <c r="G1096" s="197"/>
      <c r="H1096" s="197"/>
      <c r="I1096" s="197"/>
      <c r="J1096" s="197"/>
      <c r="K1096" s="197"/>
      <c r="L1096" s="197"/>
      <c r="M1096" s="197"/>
      <c r="N1096" s="197"/>
      <c r="O1096" s="197"/>
    </row>
    <row r="1097" spans="1:15" s="504" customFormat="1" ht="8.25" customHeight="1">
      <c r="A1097" s="1059"/>
      <c r="B1097" s="502"/>
      <c r="C1097" s="1143"/>
      <c r="D1097" s="974"/>
      <c r="E1097" s="503"/>
      <c r="F1097" s="203"/>
      <c r="G1097" s="357"/>
      <c r="H1097" s="357"/>
      <c r="I1097" s="357"/>
      <c r="J1097" s="357"/>
      <c r="K1097" s="357"/>
      <c r="L1097" s="357"/>
      <c r="M1097" s="357"/>
      <c r="N1097" s="357"/>
      <c r="O1097" s="357"/>
    </row>
    <row r="1098" spans="1:15" s="217" customFormat="1">
      <c r="A1098" s="1059">
        <v>54</v>
      </c>
      <c r="B1098" s="505" t="s">
        <v>2058</v>
      </c>
      <c r="C1098" s="1144" t="s">
        <v>223</v>
      </c>
      <c r="D1098" s="975">
        <v>68</v>
      </c>
      <c r="E1098" s="203"/>
      <c r="F1098" s="203">
        <f>SUM(D1098*E1098)</f>
        <v>0</v>
      </c>
      <c r="G1098" s="197"/>
      <c r="H1098" s="197"/>
      <c r="I1098" s="197"/>
      <c r="J1098" s="197"/>
      <c r="K1098" s="197"/>
      <c r="L1098" s="197"/>
      <c r="M1098" s="197"/>
      <c r="N1098" s="197"/>
      <c r="O1098" s="197"/>
    </row>
    <row r="1099" spans="1:15" s="504" customFormat="1" ht="8.25" customHeight="1">
      <c r="A1099" s="1059"/>
      <c r="B1099" s="502"/>
      <c r="C1099" s="1143"/>
      <c r="D1099" s="974"/>
      <c r="E1099" s="503"/>
      <c r="F1099" s="203"/>
      <c r="G1099" s="357"/>
      <c r="H1099" s="357"/>
      <c r="I1099" s="357"/>
      <c r="J1099" s="357"/>
      <c r="K1099" s="357"/>
      <c r="L1099" s="357"/>
      <c r="M1099" s="357"/>
      <c r="N1099" s="357"/>
      <c r="O1099" s="357"/>
    </row>
    <row r="1100" spans="1:15" s="217" customFormat="1">
      <c r="A1100" s="1059">
        <v>56</v>
      </c>
      <c r="B1100" s="505" t="s">
        <v>2059</v>
      </c>
      <c r="C1100" s="1144" t="s">
        <v>223</v>
      </c>
      <c r="D1100" s="975">
        <v>4</v>
      </c>
      <c r="E1100" s="203"/>
      <c r="F1100" s="203">
        <f>SUM(D1100*E1100)</f>
        <v>0</v>
      </c>
      <c r="G1100" s="197"/>
      <c r="H1100" s="197"/>
      <c r="I1100" s="197"/>
      <c r="J1100" s="197"/>
      <c r="K1100" s="197"/>
      <c r="L1100" s="197"/>
      <c r="M1100" s="197"/>
      <c r="N1100" s="197"/>
      <c r="O1100" s="197"/>
    </row>
    <row r="1101" spans="1:15" s="504" customFormat="1" ht="8.25" customHeight="1">
      <c r="A1101" s="1059"/>
      <c r="B1101" s="502"/>
      <c r="C1101" s="1143"/>
      <c r="D1101" s="974"/>
      <c r="E1101" s="503"/>
      <c r="F1101" s="203"/>
      <c r="G1101" s="357"/>
      <c r="H1101" s="357"/>
      <c r="I1101" s="357"/>
      <c r="J1101" s="357"/>
      <c r="K1101" s="357"/>
      <c r="L1101" s="357"/>
      <c r="M1101" s="357"/>
      <c r="N1101" s="357"/>
      <c r="O1101" s="357"/>
    </row>
    <row r="1102" spans="1:15" s="217" customFormat="1">
      <c r="A1102" s="1059">
        <v>57</v>
      </c>
      <c r="B1102" s="505" t="s">
        <v>2060</v>
      </c>
      <c r="C1102" s="1144" t="s">
        <v>223</v>
      </c>
      <c r="D1102" s="975">
        <v>2</v>
      </c>
      <c r="E1102" s="203"/>
      <c r="F1102" s="203">
        <f>SUM(D1102*E1102)</f>
        <v>0</v>
      </c>
      <c r="G1102" s="197"/>
      <c r="H1102" s="197"/>
      <c r="I1102" s="197"/>
      <c r="J1102" s="197"/>
      <c r="K1102" s="197"/>
      <c r="L1102" s="197"/>
      <c r="M1102" s="197"/>
      <c r="N1102" s="197"/>
      <c r="O1102" s="197"/>
    </row>
    <row r="1103" spans="1:15" s="504" customFormat="1" ht="8.25" customHeight="1">
      <c r="A1103" s="1059"/>
      <c r="B1103" s="502"/>
      <c r="C1103" s="1143"/>
      <c r="D1103" s="974"/>
      <c r="E1103" s="503"/>
      <c r="F1103" s="203"/>
      <c r="G1103" s="357"/>
      <c r="H1103" s="357"/>
      <c r="I1103" s="357"/>
      <c r="J1103" s="357"/>
      <c r="K1103" s="357"/>
      <c r="L1103" s="357"/>
      <c r="M1103" s="357"/>
      <c r="N1103" s="357"/>
      <c r="O1103" s="357"/>
    </row>
    <row r="1104" spans="1:15" s="217" customFormat="1">
      <c r="A1104" s="1059">
        <v>58</v>
      </c>
      <c r="B1104" s="730" t="s">
        <v>2737</v>
      </c>
      <c r="C1104" s="1144" t="s">
        <v>223</v>
      </c>
      <c r="D1104" s="975">
        <v>11</v>
      </c>
      <c r="E1104" s="203"/>
      <c r="F1104" s="203">
        <f>SUM(D1104*E1104)</f>
        <v>0</v>
      </c>
      <c r="G1104" s="197"/>
      <c r="H1104" s="197"/>
      <c r="I1104" s="197"/>
      <c r="J1104" s="197"/>
      <c r="K1104" s="197"/>
      <c r="L1104" s="197"/>
      <c r="M1104" s="197"/>
      <c r="N1104" s="197"/>
      <c r="O1104" s="197"/>
    </row>
    <row r="1105" spans="1:15" s="504" customFormat="1" ht="8.25" customHeight="1">
      <c r="A1105" s="1059"/>
      <c r="B1105" s="502"/>
      <c r="C1105" s="1143"/>
      <c r="D1105" s="974"/>
      <c r="E1105" s="503"/>
      <c r="F1105" s="203"/>
      <c r="G1105" s="357"/>
      <c r="H1105" s="357"/>
      <c r="I1105" s="357"/>
      <c r="J1105" s="357"/>
      <c r="K1105" s="357"/>
      <c r="L1105" s="357"/>
      <c r="M1105" s="357"/>
      <c r="N1105" s="357"/>
      <c r="O1105" s="357"/>
    </row>
    <row r="1106" spans="1:15" s="217" customFormat="1">
      <c r="A1106" s="1059">
        <v>59</v>
      </c>
      <c r="B1106" s="505" t="s">
        <v>2061</v>
      </c>
      <c r="C1106" s="1144" t="s">
        <v>223</v>
      </c>
      <c r="D1106" s="975">
        <v>57</v>
      </c>
      <c r="E1106" s="203"/>
      <c r="F1106" s="203">
        <f>SUM(D1106*E1106)</f>
        <v>0</v>
      </c>
      <c r="G1106" s="197"/>
      <c r="H1106" s="197"/>
      <c r="I1106" s="197"/>
      <c r="J1106" s="197"/>
      <c r="K1106" s="197"/>
      <c r="L1106" s="197"/>
      <c r="M1106" s="197"/>
      <c r="N1106" s="197"/>
      <c r="O1106" s="197"/>
    </row>
    <row r="1107" spans="1:15" s="504" customFormat="1" ht="8.25" customHeight="1">
      <c r="A1107" s="1059"/>
      <c r="B1107" s="502"/>
      <c r="C1107" s="1143"/>
      <c r="D1107" s="974"/>
      <c r="E1107" s="503"/>
      <c r="F1107" s="203"/>
      <c r="G1107" s="357"/>
      <c r="H1107" s="357"/>
      <c r="I1107" s="357"/>
      <c r="J1107" s="357"/>
      <c r="K1107" s="357"/>
      <c r="L1107" s="357"/>
      <c r="M1107" s="357"/>
      <c r="N1107" s="357"/>
      <c r="O1107" s="357"/>
    </row>
    <row r="1108" spans="1:15" s="217" customFormat="1">
      <c r="A1108" s="1059">
        <v>60</v>
      </c>
      <c r="B1108" s="730" t="s">
        <v>2738</v>
      </c>
      <c r="C1108" s="1144" t="s">
        <v>223</v>
      </c>
      <c r="D1108" s="975">
        <v>56</v>
      </c>
      <c r="E1108" s="203"/>
      <c r="F1108" s="203">
        <f>SUM(D1108*E1108)</f>
        <v>0</v>
      </c>
      <c r="G1108" s="197"/>
      <c r="H1108" s="197"/>
      <c r="I1108" s="197"/>
      <c r="J1108" s="197"/>
      <c r="K1108" s="197"/>
      <c r="L1108" s="197"/>
      <c r="M1108" s="197"/>
      <c r="N1108" s="197"/>
      <c r="O1108" s="197"/>
    </row>
    <row r="1109" spans="1:15" s="212" customFormat="1">
      <c r="A1109" s="501"/>
      <c r="B1109" s="505"/>
      <c r="C1109" s="1144"/>
      <c r="D1109" s="975"/>
      <c r="E1109" s="506"/>
      <c r="F1109" s="506"/>
      <c r="G1109" s="167"/>
      <c r="H1109" s="167"/>
      <c r="I1109" s="167"/>
      <c r="J1109" s="167"/>
      <c r="K1109" s="167"/>
      <c r="L1109" s="167"/>
      <c r="M1109" s="167"/>
      <c r="N1109" s="167"/>
      <c r="O1109" s="167"/>
    </row>
    <row r="1110" spans="1:15" s="217" customFormat="1" ht="53.25" customHeight="1">
      <c r="A1110" s="501">
        <v>61</v>
      </c>
      <c r="B1110" s="377" t="s">
        <v>2850</v>
      </c>
      <c r="C1110" s="225" t="s">
        <v>223</v>
      </c>
      <c r="D1110" s="226">
        <v>92</v>
      </c>
      <c r="E1110" s="203"/>
      <c r="F1110" s="203">
        <f>SUM(D1110*E1110)</f>
        <v>0</v>
      </c>
      <c r="G1110" s="197"/>
      <c r="H1110" s="197"/>
      <c r="I1110" s="197"/>
      <c r="J1110" s="197"/>
      <c r="K1110" s="197"/>
      <c r="L1110" s="197"/>
      <c r="M1110" s="197"/>
      <c r="N1110" s="197"/>
      <c r="O1110" s="197"/>
    </row>
    <row r="1111" spans="1:15" s="217" customFormat="1">
      <c r="A1111" s="501"/>
      <c r="B1111" s="1500"/>
      <c r="C1111" s="225"/>
      <c r="D1111" s="226"/>
      <c r="E1111" s="203"/>
      <c r="F1111" s="203"/>
      <c r="G1111" s="197"/>
      <c r="H1111" s="197"/>
      <c r="I1111" s="197"/>
      <c r="J1111" s="197"/>
      <c r="K1111" s="197"/>
      <c r="L1111" s="197"/>
      <c r="M1111" s="197"/>
      <c r="N1111" s="197"/>
      <c r="O1111" s="197"/>
    </row>
    <row r="1112" spans="1:15" s="151" customFormat="1">
      <c r="A1112" s="374"/>
      <c r="B1112" s="314"/>
      <c r="C1112" s="1096"/>
      <c r="D1112" s="935"/>
      <c r="E1112" s="315"/>
      <c r="F1112" s="315"/>
      <c r="G1112" s="167"/>
      <c r="H1112" s="167"/>
      <c r="I1112" s="167"/>
      <c r="J1112" s="167"/>
      <c r="K1112" s="167"/>
      <c r="L1112" s="167"/>
      <c r="M1112" s="167"/>
      <c r="N1112" s="167"/>
      <c r="O1112" s="167"/>
    </row>
    <row r="1113" spans="1:15" s="288" customFormat="1" ht="53.25" customHeight="1">
      <c r="A1113" s="374">
        <v>62</v>
      </c>
      <c r="B1113" s="355" t="s">
        <v>2851</v>
      </c>
      <c r="C1113" s="1094"/>
      <c r="D1113" s="933"/>
      <c r="E1113" s="331"/>
      <c r="F1113" s="331">
        <f>PRODUCT(D1113:E1113)</f>
        <v>0</v>
      </c>
      <c r="G1113" s="197"/>
      <c r="H1113" s="197"/>
      <c r="I1113" s="197"/>
      <c r="J1113" s="197"/>
      <c r="K1113" s="197"/>
      <c r="L1113" s="197"/>
      <c r="M1113" s="197"/>
      <c r="N1113" s="197"/>
      <c r="O1113" s="197"/>
    </row>
    <row r="1114" spans="1:15" s="151" customFormat="1" ht="6.75" customHeight="1">
      <c r="A1114" s="374"/>
      <c r="B1114" s="355"/>
      <c r="C1114" s="1094"/>
      <c r="D1114" s="933"/>
      <c r="E1114" s="331"/>
      <c r="F1114" s="331">
        <f>PRODUCT(D1114:E1114)</f>
        <v>0</v>
      </c>
      <c r="G1114" s="167"/>
      <c r="H1114" s="167"/>
      <c r="I1114" s="167"/>
      <c r="J1114" s="167"/>
      <c r="K1114" s="167"/>
      <c r="L1114" s="167"/>
      <c r="M1114" s="167"/>
      <c r="N1114" s="167"/>
      <c r="O1114" s="167"/>
    </row>
    <row r="1115" spans="1:15" s="151" customFormat="1">
      <c r="A1115" s="374"/>
      <c r="B1115" s="355" t="s">
        <v>1878</v>
      </c>
      <c r="C1115" s="1094" t="s">
        <v>223</v>
      </c>
      <c r="D1115" s="933">
        <v>1</v>
      </c>
      <c r="E1115" s="331"/>
      <c r="F1115" s="331"/>
      <c r="G1115" s="167"/>
      <c r="H1115" s="167"/>
      <c r="I1115" s="167"/>
      <c r="J1115" s="167"/>
      <c r="K1115" s="167"/>
      <c r="L1115" s="167"/>
      <c r="M1115" s="167"/>
      <c r="N1115" s="167"/>
      <c r="O1115" s="167"/>
    </row>
    <row r="1116" spans="1:15" s="151" customFormat="1" ht="6.75" customHeight="1">
      <c r="A1116" s="374"/>
      <c r="B1116" s="355"/>
      <c r="C1116" s="1094"/>
      <c r="D1116" s="933"/>
      <c r="E1116" s="331"/>
      <c r="F1116" s="331"/>
      <c r="G1116" s="167"/>
      <c r="H1116" s="167"/>
      <c r="I1116" s="167"/>
      <c r="J1116" s="167"/>
      <c r="K1116" s="167"/>
      <c r="L1116" s="167"/>
      <c r="M1116" s="167"/>
      <c r="N1116" s="167"/>
      <c r="O1116" s="167"/>
    </row>
    <row r="1117" spans="1:15" s="151" customFormat="1">
      <c r="A1117" s="374"/>
      <c r="B1117" s="355" t="s">
        <v>1879</v>
      </c>
      <c r="C1117" s="1094" t="s">
        <v>223</v>
      </c>
      <c r="D1117" s="933">
        <v>1</v>
      </c>
      <c r="E1117" s="331"/>
      <c r="F1117" s="331"/>
      <c r="G1117" s="167"/>
      <c r="H1117" s="167"/>
      <c r="I1117" s="167"/>
      <c r="J1117" s="167"/>
      <c r="K1117" s="167"/>
      <c r="L1117" s="167"/>
      <c r="M1117" s="167"/>
      <c r="N1117" s="167"/>
      <c r="O1117" s="167"/>
    </row>
    <row r="1118" spans="1:15" s="151" customFormat="1" ht="6.75" customHeight="1">
      <c r="A1118" s="374"/>
      <c r="B1118" s="355"/>
      <c r="C1118" s="1094"/>
      <c r="D1118" s="933"/>
      <c r="E1118" s="331"/>
      <c r="F1118" s="331"/>
      <c r="G1118" s="167"/>
      <c r="H1118" s="167"/>
      <c r="I1118" s="167"/>
      <c r="J1118" s="167"/>
      <c r="K1118" s="167"/>
      <c r="L1118" s="167"/>
      <c r="M1118" s="167"/>
      <c r="N1118" s="167"/>
      <c r="O1118" s="167"/>
    </row>
    <row r="1119" spans="1:15" s="151" customFormat="1">
      <c r="A1119" s="374"/>
      <c r="B1119" s="355" t="s">
        <v>1880</v>
      </c>
      <c r="C1119" s="1094" t="s">
        <v>223</v>
      </c>
      <c r="D1119" s="933">
        <v>1</v>
      </c>
      <c r="E1119" s="331"/>
      <c r="F1119" s="331"/>
      <c r="G1119" s="167"/>
      <c r="H1119" s="167"/>
      <c r="I1119" s="167"/>
      <c r="J1119" s="167"/>
      <c r="K1119" s="167"/>
      <c r="L1119" s="167"/>
      <c r="M1119" s="167"/>
      <c r="N1119" s="167"/>
      <c r="O1119" s="167"/>
    </row>
    <row r="1120" spans="1:15" s="151" customFormat="1" ht="6.75" customHeight="1">
      <c r="A1120" s="374"/>
      <c r="B1120" s="355"/>
      <c r="C1120" s="1094"/>
      <c r="D1120" s="933"/>
      <c r="E1120" s="331"/>
      <c r="F1120" s="331"/>
      <c r="G1120" s="167"/>
      <c r="H1120" s="167"/>
      <c r="I1120" s="167"/>
      <c r="J1120" s="167"/>
      <c r="K1120" s="167"/>
      <c r="L1120" s="167"/>
      <c r="M1120" s="167"/>
      <c r="N1120" s="167"/>
      <c r="O1120" s="167"/>
    </row>
    <row r="1121" spans="1:15" s="151" customFormat="1">
      <c r="A1121" s="374"/>
      <c r="B1121" s="355" t="s">
        <v>2062</v>
      </c>
      <c r="C1121" s="1094" t="s">
        <v>223</v>
      </c>
      <c r="D1121" s="933">
        <v>1</v>
      </c>
      <c r="E1121" s="331"/>
      <c r="F1121" s="331"/>
      <c r="G1121" s="167"/>
      <c r="H1121" s="167"/>
      <c r="I1121" s="167"/>
      <c r="J1121" s="167"/>
      <c r="K1121" s="167"/>
      <c r="L1121" s="167"/>
      <c r="M1121" s="167"/>
      <c r="N1121" s="167"/>
      <c r="O1121" s="167"/>
    </row>
    <row r="1122" spans="1:15" s="151" customFormat="1" ht="6.75" customHeight="1">
      <c r="A1122" s="374"/>
      <c r="B1122" s="355"/>
      <c r="C1122" s="1094"/>
      <c r="D1122" s="933"/>
      <c r="E1122" s="331"/>
      <c r="F1122" s="331"/>
      <c r="G1122" s="167"/>
      <c r="H1122" s="167"/>
      <c r="I1122" s="167"/>
      <c r="J1122" s="167"/>
      <c r="K1122" s="167"/>
      <c r="L1122" s="167"/>
      <c r="M1122" s="167"/>
      <c r="N1122" s="167"/>
      <c r="O1122" s="167"/>
    </row>
    <row r="1123" spans="1:15" s="151" customFormat="1">
      <c r="A1123" s="374"/>
      <c r="B1123" s="355" t="s">
        <v>2063</v>
      </c>
      <c r="C1123" s="1094" t="s">
        <v>223</v>
      </c>
      <c r="D1123" s="933">
        <v>2</v>
      </c>
      <c r="E1123" s="331"/>
      <c r="F1123" s="331"/>
      <c r="G1123" s="167"/>
      <c r="H1123" s="167"/>
      <c r="I1123" s="167"/>
      <c r="J1123" s="167"/>
      <c r="K1123" s="167"/>
      <c r="L1123" s="167"/>
      <c r="M1123" s="167"/>
      <c r="N1123" s="167"/>
      <c r="O1123" s="167"/>
    </row>
    <row r="1124" spans="1:15" s="364" customFormat="1" ht="7.5" customHeight="1">
      <c r="A1124" s="374"/>
      <c r="B1124" s="360"/>
      <c r="C1124" s="1107"/>
      <c r="D1124" s="943"/>
      <c r="E1124" s="331"/>
      <c r="F1124" s="331"/>
      <c r="G1124" s="363"/>
      <c r="H1124" s="363"/>
      <c r="I1124" s="363"/>
      <c r="J1124" s="363"/>
      <c r="K1124" s="363"/>
      <c r="L1124" s="363"/>
      <c r="M1124" s="363"/>
      <c r="N1124" s="363"/>
      <c r="O1124" s="363"/>
    </row>
    <row r="1125" spans="1:15" s="364" customFormat="1" ht="7.5" customHeight="1">
      <c r="A1125" s="374"/>
      <c r="B1125" s="365"/>
      <c r="C1125" s="1108"/>
      <c r="D1125" s="944"/>
      <c r="E1125" s="365"/>
      <c r="F1125" s="365"/>
      <c r="G1125" s="363"/>
      <c r="H1125" s="363"/>
      <c r="I1125" s="363"/>
      <c r="J1125" s="363"/>
      <c r="K1125" s="363"/>
      <c r="L1125" s="363"/>
      <c r="M1125" s="363"/>
      <c r="N1125" s="363"/>
      <c r="O1125" s="363"/>
    </row>
    <row r="1126" spans="1:15" s="288" customFormat="1">
      <c r="A1126" s="374"/>
      <c r="B1126" s="355"/>
      <c r="C1126" s="1094" t="s">
        <v>1346</v>
      </c>
      <c r="D1126" s="933">
        <v>21</v>
      </c>
      <c r="E1126" s="331"/>
      <c r="F1126" s="331">
        <f>SUM(D1126*E1126)</f>
        <v>0</v>
      </c>
      <c r="G1126" s="197"/>
      <c r="H1126" s="197"/>
      <c r="I1126" s="197"/>
      <c r="J1126" s="197"/>
      <c r="K1126" s="197"/>
      <c r="L1126" s="197"/>
      <c r="M1126" s="197"/>
      <c r="N1126" s="197"/>
      <c r="O1126" s="197"/>
    </row>
    <row r="1127" spans="1:15" s="151" customFormat="1">
      <c r="A1127" s="374"/>
      <c r="B1127" s="314"/>
      <c r="C1127" s="1096"/>
      <c r="D1127" s="935"/>
      <c r="E1127" s="315"/>
      <c r="F1127" s="315"/>
      <c r="G1127" s="167"/>
      <c r="H1127" s="167"/>
      <c r="I1127" s="167"/>
      <c r="J1127" s="167"/>
      <c r="K1127" s="167"/>
      <c r="L1127" s="167"/>
      <c r="M1127" s="167"/>
      <c r="N1127" s="167"/>
      <c r="O1127" s="167"/>
    </row>
    <row r="1128" spans="1:15" s="288" customFormat="1" ht="53.25" customHeight="1">
      <c r="A1128" s="374">
        <v>63</v>
      </c>
      <c r="B1128" s="355" t="s">
        <v>2851</v>
      </c>
      <c r="C1128" s="1094"/>
      <c r="D1128" s="933"/>
      <c r="E1128" s="331"/>
      <c r="F1128" s="331">
        <f>PRODUCT(D1128:E1128)</f>
        <v>0</v>
      </c>
      <c r="G1128" s="197"/>
      <c r="H1128" s="197"/>
      <c r="I1128" s="197"/>
      <c r="J1128" s="197"/>
      <c r="K1128" s="197"/>
      <c r="L1128" s="197"/>
      <c r="M1128" s="197"/>
      <c r="N1128" s="197"/>
      <c r="O1128" s="197"/>
    </row>
    <row r="1129" spans="1:15" s="151" customFormat="1" ht="6.75" customHeight="1">
      <c r="A1129" s="374"/>
      <c r="B1129" s="355"/>
      <c r="C1129" s="1094"/>
      <c r="D1129" s="933"/>
      <c r="E1129" s="331"/>
      <c r="F1129" s="331">
        <f>PRODUCT(D1129:E1129)</f>
        <v>0</v>
      </c>
      <c r="G1129" s="167"/>
      <c r="H1129" s="167"/>
      <c r="I1129" s="167"/>
      <c r="J1129" s="167"/>
      <c r="K1129" s="167"/>
      <c r="L1129" s="167"/>
      <c r="M1129" s="167"/>
      <c r="N1129" s="167"/>
      <c r="O1129" s="167"/>
    </row>
    <row r="1130" spans="1:15" s="151" customFormat="1">
      <c r="A1130" s="374"/>
      <c r="B1130" s="355" t="s">
        <v>1878</v>
      </c>
      <c r="C1130" s="1094" t="s">
        <v>223</v>
      </c>
      <c r="D1130" s="933">
        <v>1</v>
      </c>
      <c r="E1130" s="331"/>
      <c r="F1130" s="331"/>
      <c r="G1130" s="167"/>
      <c r="H1130" s="167"/>
      <c r="I1130" s="167"/>
      <c r="J1130" s="167"/>
      <c r="K1130" s="167"/>
      <c r="L1130" s="167"/>
      <c r="M1130" s="167"/>
      <c r="N1130" s="167"/>
      <c r="O1130" s="167"/>
    </row>
    <row r="1131" spans="1:15" s="151" customFormat="1" ht="6.75" customHeight="1">
      <c r="A1131" s="374"/>
      <c r="B1131" s="355"/>
      <c r="C1131" s="1094"/>
      <c r="D1131" s="933"/>
      <c r="E1131" s="331"/>
      <c r="F1131" s="331"/>
      <c r="G1131" s="167"/>
      <c r="H1131" s="167"/>
      <c r="I1131" s="167"/>
      <c r="J1131" s="167"/>
      <c r="K1131" s="167"/>
      <c r="L1131" s="167"/>
      <c r="M1131" s="167"/>
      <c r="N1131" s="167"/>
      <c r="O1131" s="167"/>
    </row>
    <row r="1132" spans="1:15" s="151" customFormat="1">
      <c r="A1132" s="374"/>
      <c r="B1132" s="355" t="s">
        <v>1879</v>
      </c>
      <c r="C1132" s="1094" t="s">
        <v>223</v>
      </c>
      <c r="D1132" s="933">
        <v>1</v>
      </c>
      <c r="E1132" s="331"/>
      <c r="F1132" s="331"/>
      <c r="G1132" s="167"/>
      <c r="H1132" s="167"/>
      <c r="I1132" s="167"/>
      <c r="J1132" s="167"/>
      <c r="K1132" s="167"/>
      <c r="L1132" s="167"/>
      <c r="M1132" s="167"/>
      <c r="N1132" s="167"/>
      <c r="O1132" s="167"/>
    </row>
    <row r="1133" spans="1:15" s="151" customFormat="1" ht="6.75" customHeight="1">
      <c r="A1133" s="374"/>
      <c r="B1133" s="355"/>
      <c r="C1133" s="1094"/>
      <c r="D1133" s="933"/>
      <c r="E1133" s="331"/>
      <c r="F1133" s="331"/>
      <c r="G1133" s="167"/>
      <c r="H1133" s="167"/>
      <c r="I1133" s="167"/>
      <c r="J1133" s="167"/>
      <c r="K1133" s="167"/>
      <c r="L1133" s="167"/>
      <c r="M1133" s="167"/>
      <c r="N1133" s="167"/>
      <c r="O1133" s="167"/>
    </row>
    <row r="1134" spans="1:15" s="151" customFormat="1">
      <c r="A1134" s="374"/>
      <c r="B1134" s="355" t="s">
        <v>1880</v>
      </c>
      <c r="C1134" s="1094" t="s">
        <v>223</v>
      </c>
      <c r="D1134" s="933">
        <v>1</v>
      </c>
      <c r="E1134" s="331"/>
      <c r="F1134" s="331"/>
      <c r="G1134" s="167"/>
      <c r="H1134" s="167"/>
      <c r="I1134" s="167"/>
      <c r="J1134" s="167"/>
      <c r="K1134" s="167"/>
      <c r="L1134" s="167"/>
      <c r="M1134" s="167"/>
      <c r="N1134" s="167"/>
      <c r="O1134" s="167"/>
    </row>
    <row r="1135" spans="1:15" s="151" customFormat="1" ht="6.75" customHeight="1">
      <c r="A1135" s="374"/>
      <c r="B1135" s="355"/>
      <c r="C1135" s="1094"/>
      <c r="D1135" s="933"/>
      <c r="E1135" s="331"/>
      <c r="F1135" s="331"/>
      <c r="G1135" s="167"/>
      <c r="H1135" s="167"/>
      <c r="I1135" s="167"/>
      <c r="J1135" s="167"/>
      <c r="K1135" s="167"/>
      <c r="L1135" s="167"/>
      <c r="M1135" s="167"/>
      <c r="N1135" s="167"/>
      <c r="O1135" s="167"/>
    </row>
    <row r="1136" spans="1:15" s="151" customFormat="1">
      <c r="A1136" s="374"/>
      <c r="B1136" s="355" t="s">
        <v>2062</v>
      </c>
      <c r="C1136" s="1094" t="s">
        <v>223</v>
      </c>
      <c r="D1136" s="933">
        <v>2</v>
      </c>
      <c r="E1136" s="331"/>
      <c r="F1136" s="331"/>
      <c r="G1136" s="167"/>
      <c r="H1136" s="167"/>
      <c r="I1136" s="167"/>
      <c r="J1136" s="167"/>
      <c r="K1136" s="167"/>
      <c r="L1136" s="167"/>
      <c r="M1136" s="167"/>
      <c r="N1136" s="167"/>
      <c r="O1136" s="167"/>
    </row>
    <row r="1137" spans="1:15" s="364" customFormat="1" ht="7.5" customHeight="1">
      <c r="A1137" s="374"/>
      <c r="B1137" s="360"/>
      <c r="C1137" s="1107"/>
      <c r="D1137" s="943"/>
      <c r="E1137" s="331"/>
      <c r="F1137" s="331"/>
      <c r="G1137" s="363"/>
      <c r="H1137" s="363"/>
      <c r="I1137" s="363"/>
      <c r="J1137" s="363"/>
      <c r="K1137" s="363"/>
      <c r="L1137" s="363"/>
      <c r="M1137" s="363"/>
      <c r="N1137" s="363"/>
      <c r="O1137" s="363"/>
    </row>
    <row r="1138" spans="1:15" s="364" customFormat="1" ht="7.5" customHeight="1">
      <c r="A1138" s="374"/>
      <c r="B1138" s="365"/>
      <c r="C1138" s="1108"/>
      <c r="D1138" s="944"/>
      <c r="E1138" s="365"/>
      <c r="F1138" s="365"/>
      <c r="G1138" s="363"/>
      <c r="H1138" s="363"/>
      <c r="I1138" s="363"/>
      <c r="J1138" s="363"/>
      <c r="K1138" s="363"/>
      <c r="L1138" s="363"/>
      <c r="M1138" s="363"/>
      <c r="N1138" s="363"/>
      <c r="O1138" s="363"/>
    </row>
    <row r="1139" spans="1:15" s="288" customFormat="1">
      <c r="A1139" s="374"/>
      <c r="B1139" s="355"/>
      <c r="C1139" s="1094" t="s">
        <v>1346</v>
      </c>
      <c r="D1139" s="933">
        <v>10</v>
      </c>
      <c r="E1139" s="331"/>
      <c r="F1139" s="331">
        <f>SUM(D1139*E1139)</f>
        <v>0</v>
      </c>
      <c r="G1139" s="197"/>
      <c r="H1139" s="197"/>
      <c r="I1139" s="197"/>
      <c r="J1139" s="197"/>
      <c r="K1139" s="197"/>
      <c r="L1139" s="197"/>
      <c r="M1139" s="197"/>
      <c r="N1139" s="197"/>
      <c r="O1139" s="197"/>
    </row>
    <row r="1140" spans="1:15" s="151" customFormat="1">
      <c r="A1140" s="374"/>
      <c r="B1140" s="293"/>
      <c r="C1140" s="1109"/>
      <c r="D1140" s="945"/>
      <c r="E1140" s="376"/>
      <c r="F1140" s="376">
        <f>D1140*E1140</f>
        <v>0</v>
      </c>
      <c r="G1140" s="312"/>
      <c r="H1140" s="167"/>
      <c r="I1140" s="167"/>
      <c r="J1140" s="167"/>
      <c r="K1140" s="167"/>
      <c r="L1140" s="167"/>
      <c r="M1140" s="167"/>
      <c r="N1140" s="167"/>
      <c r="O1140" s="167"/>
    </row>
    <row r="1141" spans="1:15" s="749" customFormat="1" ht="53.25" customHeight="1">
      <c r="A1141" s="1088" t="s">
        <v>2739</v>
      </c>
      <c r="B1141" s="754" t="s">
        <v>2740</v>
      </c>
      <c r="C1141" s="1146"/>
      <c r="D1141" s="984"/>
      <c r="E1141" s="753"/>
      <c r="F1141" s="753">
        <f>PRODUCT(D1141:E1141)</f>
        <v>0</v>
      </c>
    </row>
    <row r="1142" spans="1:15" s="737" customFormat="1" ht="6.75" customHeight="1">
      <c r="A1142" s="1066"/>
      <c r="B1142" s="754"/>
      <c r="C1142" s="1146"/>
      <c r="D1142" s="984"/>
      <c r="E1142" s="753"/>
      <c r="F1142" s="753">
        <f>PRODUCT(D1142:E1142)</f>
        <v>0</v>
      </c>
    </row>
    <row r="1143" spans="1:15" s="737" customFormat="1">
      <c r="A1143" s="1066"/>
      <c r="B1143" s="754" t="s">
        <v>1878</v>
      </c>
      <c r="C1143" s="1146" t="s">
        <v>223</v>
      </c>
      <c r="D1143" s="984">
        <v>1</v>
      </c>
      <c r="E1143" s="753"/>
      <c r="F1143" s="753"/>
    </row>
    <row r="1144" spans="1:15" s="737" customFormat="1" ht="6.75" customHeight="1">
      <c r="A1144" s="1066"/>
      <c r="B1144" s="754"/>
      <c r="C1144" s="1146"/>
      <c r="D1144" s="984"/>
      <c r="E1144" s="753"/>
      <c r="F1144" s="753"/>
    </row>
    <row r="1145" spans="1:15" s="737" customFormat="1">
      <c r="A1145" s="1066"/>
      <c r="B1145" s="754" t="s">
        <v>1879</v>
      </c>
      <c r="C1145" s="1146" t="s">
        <v>223</v>
      </c>
      <c r="D1145" s="984">
        <v>1</v>
      </c>
      <c r="E1145" s="753"/>
      <c r="F1145" s="753"/>
    </row>
    <row r="1146" spans="1:15" s="737" customFormat="1" ht="6.75" customHeight="1">
      <c r="A1146" s="1066"/>
      <c r="B1146" s="754"/>
      <c r="C1146" s="1146"/>
      <c r="D1146" s="984"/>
      <c r="E1146" s="753"/>
      <c r="F1146" s="753"/>
    </row>
    <row r="1147" spans="1:15" s="737" customFormat="1">
      <c r="A1147" s="1066"/>
      <c r="B1147" s="754" t="s">
        <v>1880</v>
      </c>
      <c r="C1147" s="1146" t="s">
        <v>223</v>
      </c>
      <c r="D1147" s="984">
        <v>1</v>
      </c>
      <c r="E1147" s="753"/>
      <c r="F1147" s="753"/>
    </row>
    <row r="1148" spans="1:15" s="737" customFormat="1" ht="6.75" customHeight="1">
      <c r="A1148" s="1066"/>
      <c r="B1148" s="754"/>
      <c r="C1148" s="1146"/>
      <c r="D1148" s="984"/>
      <c r="E1148" s="753"/>
      <c r="F1148" s="753"/>
    </row>
    <row r="1149" spans="1:15" s="737" customFormat="1">
      <c r="A1149" s="1066"/>
      <c r="B1149" s="754" t="s">
        <v>2062</v>
      </c>
      <c r="C1149" s="1146" t="s">
        <v>223</v>
      </c>
      <c r="D1149" s="984">
        <v>3</v>
      </c>
      <c r="E1149" s="753"/>
      <c r="F1149" s="753"/>
    </row>
    <row r="1150" spans="1:15" s="801" customFormat="1" ht="7.5" customHeight="1">
      <c r="A1150" s="1066"/>
      <c r="B1150" s="798"/>
      <c r="C1150" s="1147"/>
      <c r="D1150" s="990"/>
      <c r="E1150" s="753"/>
      <c r="F1150" s="753"/>
    </row>
    <row r="1151" spans="1:15" s="801" customFormat="1" ht="7.5" customHeight="1">
      <c r="A1151" s="1066"/>
      <c r="B1151" s="802"/>
      <c r="C1151" s="1148"/>
      <c r="D1151" s="991"/>
      <c r="E1151" s="802"/>
      <c r="F1151" s="802"/>
    </row>
    <row r="1152" spans="1:15" s="749" customFormat="1">
      <c r="A1152" s="1066"/>
      <c r="B1152" s="754"/>
      <c r="C1152" s="1146" t="s">
        <v>1346</v>
      </c>
      <c r="D1152" s="984">
        <v>2</v>
      </c>
      <c r="E1152" s="753"/>
      <c r="F1152" s="753">
        <f>SUM(D1152*E1152)</f>
        <v>0</v>
      </c>
    </row>
    <row r="1153" spans="1:15" s="749" customFormat="1">
      <c r="A1153" s="1066"/>
      <c r="B1153" s="754"/>
      <c r="C1153" s="1146"/>
      <c r="D1153" s="984"/>
      <c r="E1153" s="753"/>
      <c r="F1153" s="753"/>
    </row>
    <row r="1154" spans="1:15" s="288" customFormat="1" ht="53.25" customHeight="1">
      <c r="A1154" s="374">
        <v>64</v>
      </c>
      <c r="B1154" s="355" t="s">
        <v>2851</v>
      </c>
      <c r="C1154" s="1094"/>
      <c r="D1154" s="933"/>
      <c r="E1154" s="331"/>
      <c r="F1154" s="331">
        <f>PRODUCT(D1154:E1154)</f>
        <v>0</v>
      </c>
      <c r="G1154" s="197"/>
      <c r="H1154" s="197"/>
      <c r="I1154" s="197"/>
      <c r="J1154" s="197"/>
      <c r="K1154" s="197"/>
      <c r="L1154" s="197"/>
      <c r="M1154" s="197"/>
      <c r="N1154" s="197"/>
      <c r="O1154" s="197"/>
    </row>
    <row r="1155" spans="1:15" s="151" customFormat="1" ht="6.75" customHeight="1">
      <c r="A1155" s="374"/>
      <c r="B1155" s="355"/>
      <c r="C1155" s="1094"/>
      <c r="D1155" s="933"/>
      <c r="E1155" s="331"/>
      <c r="F1155" s="331">
        <f>PRODUCT(D1155:E1155)</f>
        <v>0</v>
      </c>
      <c r="G1155" s="167"/>
      <c r="H1155" s="167"/>
      <c r="I1155" s="167"/>
      <c r="J1155" s="167"/>
      <c r="K1155" s="167"/>
      <c r="L1155" s="167"/>
      <c r="M1155" s="167"/>
      <c r="N1155" s="167"/>
      <c r="O1155" s="167"/>
    </row>
    <row r="1156" spans="1:15" s="151" customFormat="1">
      <c r="A1156" s="374"/>
      <c r="B1156" s="355" t="s">
        <v>1878</v>
      </c>
      <c r="C1156" s="1094" t="s">
        <v>223</v>
      </c>
      <c r="D1156" s="933">
        <v>1</v>
      </c>
      <c r="E1156" s="331"/>
      <c r="F1156" s="331"/>
      <c r="G1156" s="167"/>
      <c r="H1156" s="167"/>
      <c r="I1156" s="167"/>
      <c r="J1156" s="167"/>
      <c r="K1156" s="167"/>
      <c r="L1156" s="167"/>
      <c r="M1156" s="167"/>
      <c r="N1156" s="167"/>
      <c r="O1156" s="167"/>
    </row>
    <row r="1157" spans="1:15" s="151" customFormat="1" ht="6.75" customHeight="1">
      <c r="A1157" s="374"/>
      <c r="B1157" s="355"/>
      <c r="C1157" s="1094"/>
      <c r="D1157" s="933"/>
      <c r="E1157" s="331"/>
      <c r="F1157" s="331"/>
      <c r="G1157" s="167"/>
      <c r="H1157" s="167"/>
      <c r="I1157" s="167"/>
      <c r="J1157" s="167"/>
      <c r="K1157" s="167"/>
      <c r="L1157" s="167"/>
      <c r="M1157" s="167"/>
      <c r="N1157" s="167"/>
      <c r="O1157" s="167"/>
    </row>
    <row r="1158" spans="1:15" s="151" customFormat="1">
      <c r="A1158" s="374"/>
      <c r="B1158" s="355" t="s">
        <v>1879</v>
      </c>
      <c r="C1158" s="1094" t="s">
        <v>223</v>
      </c>
      <c r="D1158" s="933">
        <v>1</v>
      </c>
      <c r="E1158" s="331"/>
      <c r="F1158" s="331"/>
      <c r="G1158" s="167"/>
      <c r="H1158" s="167"/>
      <c r="I1158" s="167"/>
      <c r="J1158" s="167"/>
      <c r="K1158" s="167"/>
      <c r="L1158" s="167"/>
      <c r="M1158" s="167"/>
      <c r="N1158" s="167"/>
      <c r="O1158" s="167"/>
    </row>
    <row r="1159" spans="1:15" s="151" customFormat="1" ht="6.75" customHeight="1">
      <c r="A1159" s="374"/>
      <c r="B1159" s="355"/>
      <c r="C1159" s="1094"/>
      <c r="D1159" s="933"/>
      <c r="E1159" s="331"/>
      <c r="F1159" s="331"/>
      <c r="G1159" s="167"/>
      <c r="H1159" s="167"/>
      <c r="I1159" s="167"/>
      <c r="J1159" s="167"/>
      <c r="K1159" s="167"/>
      <c r="L1159" s="167"/>
      <c r="M1159" s="167"/>
      <c r="N1159" s="167"/>
      <c r="O1159" s="167"/>
    </row>
    <row r="1160" spans="1:15" s="151" customFormat="1">
      <c r="A1160" s="374"/>
      <c r="B1160" s="355" t="s">
        <v>1880</v>
      </c>
      <c r="C1160" s="1094" t="s">
        <v>223</v>
      </c>
      <c r="D1160" s="933">
        <v>1</v>
      </c>
      <c r="E1160" s="331"/>
      <c r="F1160" s="331"/>
      <c r="G1160" s="167"/>
      <c r="H1160" s="167"/>
      <c r="I1160" s="167"/>
      <c r="J1160" s="167"/>
      <c r="K1160" s="167"/>
      <c r="L1160" s="167"/>
      <c r="M1160" s="167"/>
      <c r="N1160" s="167"/>
      <c r="O1160" s="167"/>
    </row>
    <row r="1161" spans="1:15" s="151" customFormat="1" ht="6.75" customHeight="1">
      <c r="A1161" s="374"/>
      <c r="B1161" s="355"/>
      <c r="C1161" s="1094"/>
      <c r="D1161" s="933"/>
      <c r="E1161" s="331"/>
      <c r="F1161" s="331"/>
      <c r="G1161" s="167"/>
      <c r="H1161" s="167"/>
      <c r="I1161" s="167"/>
      <c r="J1161" s="167"/>
      <c r="K1161" s="167"/>
      <c r="L1161" s="167"/>
      <c r="M1161" s="167"/>
      <c r="N1161" s="167"/>
      <c r="O1161" s="167"/>
    </row>
    <row r="1162" spans="1:15" s="151" customFormat="1">
      <c r="A1162" s="374"/>
      <c r="B1162" s="355" t="s">
        <v>2064</v>
      </c>
      <c r="C1162" s="1094" t="s">
        <v>223</v>
      </c>
      <c r="D1162" s="933">
        <v>1</v>
      </c>
      <c r="E1162" s="331"/>
      <c r="F1162" s="331"/>
      <c r="G1162" s="167"/>
      <c r="H1162" s="167"/>
      <c r="I1162" s="167"/>
      <c r="J1162" s="167"/>
      <c r="K1162" s="167"/>
      <c r="L1162" s="167"/>
      <c r="M1162" s="167"/>
      <c r="N1162" s="167"/>
      <c r="O1162" s="167"/>
    </row>
    <row r="1163" spans="1:15" s="151" customFormat="1" ht="6.75" customHeight="1">
      <c r="A1163" s="374"/>
      <c r="B1163" s="355"/>
      <c r="C1163" s="1094"/>
      <c r="D1163" s="933"/>
      <c r="E1163" s="331"/>
      <c r="F1163" s="331"/>
      <c r="G1163" s="167"/>
      <c r="H1163" s="167"/>
      <c r="I1163" s="167"/>
      <c r="J1163" s="167"/>
      <c r="K1163" s="167"/>
      <c r="L1163" s="167"/>
      <c r="M1163" s="167"/>
      <c r="N1163" s="167"/>
      <c r="O1163" s="167"/>
    </row>
    <row r="1164" spans="1:15" s="151" customFormat="1">
      <c r="A1164" s="374"/>
      <c r="B1164" s="355" t="s">
        <v>2063</v>
      </c>
      <c r="C1164" s="1094" t="s">
        <v>223</v>
      </c>
      <c r="D1164" s="933">
        <v>2</v>
      </c>
      <c r="E1164" s="331"/>
      <c r="F1164" s="331"/>
      <c r="G1164" s="167"/>
      <c r="H1164" s="167"/>
      <c r="I1164" s="167"/>
      <c r="J1164" s="167"/>
      <c r="K1164" s="167"/>
      <c r="L1164" s="167"/>
      <c r="M1164" s="167"/>
      <c r="N1164" s="167"/>
      <c r="O1164" s="167"/>
    </row>
    <row r="1165" spans="1:15" s="364" customFormat="1" ht="7.5" customHeight="1">
      <c r="A1165" s="374"/>
      <c r="B1165" s="360"/>
      <c r="C1165" s="1107"/>
      <c r="D1165" s="943"/>
      <c r="E1165" s="331"/>
      <c r="F1165" s="331"/>
      <c r="G1165" s="363"/>
      <c r="H1165" s="363"/>
      <c r="I1165" s="363"/>
      <c r="J1165" s="363"/>
      <c r="K1165" s="363"/>
      <c r="L1165" s="363"/>
      <c r="M1165" s="363"/>
      <c r="N1165" s="363"/>
      <c r="O1165" s="363"/>
    </row>
    <row r="1166" spans="1:15" s="364" customFormat="1" ht="7.5" customHeight="1">
      <c r="A1166" s="374"/>
      <c r="B1166" s="365"/>
      <c r="C1166" s="1108"/>
      <c r="D1166" s="944"/>
      <c r="E1166" s="365"/>
      <c r="F1166" s="365"/>
      <c r="G1166" s="363"/>
      <c r="H1166" s="363"/>
      <c r="I1166" s="363"/>
      <c r="J1166" s="363"/>
      <c r="K1166" s="363"/>
      <c r="L1166" s="363"/>
      <c r="M1166" s="363"/>
      <c r="N1166" s="363"/>
      <c r="O1166" s="363"/>
    </row>
    <row r="1167" spans="1:15" s="288" customFormat="1">
      <c r="A1167" s="374"/>
      <c r="B1167" s="355"/>
      <c r="C1167" s="1094" t="s">
        <v>1346</v>
      </c>
      <c r="D1167" s="933">
        <v>7</v>
      </c>
      <c r="E1167" s="331"/>
      <c r="F1167" s="331">
        <f>SUM(D1167*E1167)</f>
        <v>0</v>
      </c>
      <c r="G1167" s="197"/>
      <c r="H1167" s="197"/>
      <c r="I1167" s="197"/>
      <c r="J1167" s="197"/>
      <c r="K1167" s="197"/>
      <c r="L1167" s="197"/>
      <c r="M1167" s="197"/>
      <c r="N1167" s="197"/>
      <c r="O1167" s="197"/>
    </row>
    <row r="1168" spans="1:15" s="151" customFormat="1">
      <c r="A1168" s="374"/>
      <c r="B1168" s="293"/>
      <c r="C1168" s="1109"/>
      <c r="D1168" s="945"/>
      <c r="E1168" s="376"/>
      <c r="F1168" s="376">
        <f>D1168*E1168</f>
        <v>0</v>
      </c>
      <c r="G1168" s="312"/>
      <c r="H1168" s="167"/>
      <c r="I1168" s="167"/>
      <c r="J1168" s="167"/>
      <c r="K1168" s="167"/>
      <c r="L1168" s="167"/>
      <c r="M1168" s="167"/>
      <c r="N1168" s="167"/>
      <c r="O1168" s="167"/>
    </row>
    <row r="1169" spans="1:15" s="288" customFormat="1" ht="53.25" customHeight="1">
      <c r="A1169" s="374">
        <v>65</v>
      </c>
      <c r="B1169" s="355" t="s">
        <v>2851</v>
      </c>
      <c r="C1169" s="1094"/>
      <c r="D1169" s="933"/>
      <c r="E1169" s="331"/>
      <c r="F1169" s="331">
        <f>PRODUCT(D1169:E1169)</f>
        <v>0</v>
      </c>
      <c r="G1169" s="197"/>
      <c r="H1169" s="197"/>
      <c r="I1169" s="197"/>
      <c r="J1169" s="197"/>
      <c r="K1169" s="197"/>
      <c r="L1169" s="197"/>
      <c r="M1169" s="197"/>
      <c r="N1169" s="197"/>
      <c r="O1169" s="197"/>
    </row>
    <row r="1170" spans="1:15" s="151" customFormat="1" ht="6.75" customHeight="1">
      <c r="A1170" s="374"/>
      <c r="B1170" s="355"/>
      <c r="C1170" s="1094"/>
      <c r="D1170" s="933"/>
      <c r="E1170" s="331"/>
      <c r="F1170" s="331">
        <f>PRODUCT(D1170:E1170)</f>
        <v>0</v>
      </c>
      <c r="G1170" s="167"/>
      <c r="H1170" s="167"/>
      <c r="I1170" s="167"/>
      <c r="J1170" s="167"/>
      <c r="K1170" s="167"/>
      <c r="L1170" s="167"/>
      <c r="M1170" s="167"/>
      <c r="N1170" s="167"/>
      <c r="O1170" s="167"/>
    </row>
    <row r="1171" spans="1:15" s="151" customFormat="1">
      <c r="A1171" s="374"/>
      <c r="B1171" s="355" t="s">
        <v>1878</v>
      </c>
      <c r="C1171" s="1094" t="s">
        <v>223</v>
      </c>
      <c r="D1171" s="933">
        <v>1</v>
      </c>
      <c r="E1171" s="331"/>
      <c r="F1171" s="331"/>
      <c r="G1171" s="167"/>
      <c r="H1171" s="167"/>
      <c r="I1171" s="167"/>
      <c r="J1171" s="167"/>
      <c r="K1171" s="167"/>
      <c r="L1171" s="167"/>
      <c r="M1171" s="167"/>
      <c r="N1171" s="167"/>
      <c r="O1171" s="167"/>
    </row>
    <row r="1172" spans="1:15" s="151" customFormat="1" ht="6.75" customHeight="1">
      <c r="A1172" s="374"/>
      <c r="B1172" s="355"/>
      <c r="C1172" s="1094"/>
      <c r="D1172" s="933"/>
      <c r="E1172" s="331"/>
      <c r="F1172" s="331"/>
      <c r="G1172" s="167"/>
      <c r="H1172" s="167"/>
      <c r="I1172" s="167"/>
      <c r="J1172" s="167"/>
      <c r="K1172" s="167"/>
      <c r="L1172" s="167"/>
      <c r="M1172" s="167"/>
      <c r="N1172" s="167"/>
      <c r="O1172" s="167"/>
    </row>
    <row r="1173" spans="1:15" s="151" customFormat="1">
      <c r="A1173" s="374"/>
      <c r="B1173" s="355" t="s">
        <v>1879</v>
      </c>
      <c r="C1173" s="1094" t="s">
        <v>223</v>
      </c>
      <c r="D1173" s="933">
        <v>1</v>
      </c>
      <c r="E1173" s="331"/>
      <c r="F1173" s="331"/>
      <c r="G1173" s="167"/>
      <c r="H1173" s="167"/>
      <c r="I1173" s="167"/>
      <c r="J1173" s="167"/>
      <c r="K1173" s="167"/>
      <c r="L1173" s="167"/>
      <c r="M1173" s="167"/>
      <c r="N1173" s="167"/>
      <c r="O1173" s="167"/>
    </row>
    <row r="1174" spans="1:15" s="151" customFormat="1" ht="6.75" customHeight="1">
      <c r="A1174" s="374"/>
      <c r="B1174" s="355"/>
      <c r="C1174" s="1094"/>
      <c r="D1174" s="933"/>
      <c r="E1174" s="331"/>
      <c r="F1174" s="331"/>
      <c r="G1174" s="167"/>
      <c r="H1174" s="167"/>
      <c r="I1174" s="167"/>
      <c r="J1174" s="167"/>
      <c r="K1174" s="167"/>
      <c r="L1174" s="167"/>
      <c r="M1174" s="167"/>
      <c r="N1174" s="167"/>
      <c r="O1174" s="167"/>
    </row>
    <row r="1175" spans="1:15" s="151" customFormat="1">
      <c r="A1175" s="374"/>
      <c r="B1175" s="355" t="s">
        <v>1880</v>
      </c>
      <c r="C1175" s="1094" t="s">
        <v>223</v>
      </c>
      <c r="D1175" s="933">
        <v>1</v>
      </c>
      <c r="E1175" s="331"/>
      <c r="F1175" s="331"/>
      <c r="G1175" s="167"/>
      <c r="H1175" s="167"/>
      <c r="I1175" s="167"/>
      <c r="J1175" s="167"/>
      <c r="K1175" s="167"/>
      <c r="L1175" s="167"/>
      <c r="M1175" s="167"/>
      <c r="N1175" s="167"/>
      <c r="O1175" s="167"/>
    </row>
    <row r="1176" spans="1:15" s="151" customFormat="1" ht="6.75" customHeight="1">
      <c r="A1176" s="374"/>
      <c r="B1176" s="355"/>
      <c r="C1176" s="1094"/>
      <c r="D1176" s="933"/>
      <c r="E1176" s="331"/>
      <c r="F1176" s="331"/>
      <c r="G1176" s="167"/>
      <c r="H1176" s="167"/>
      <c r="I1176" s="167"/>
      <c r="J1176" s="167"/>
      <c r="K1176" s="167"/>
      <c r="L1176" s="167"/>
      <c r="M1176" s="167"/>
      <c r="N1176" s="167"/>
      <c r="O1176" s="167"/>
    </row>
    <row r="1177" spans="1:15" s="151" customFormat="1">
      <c r="A1177" s="374"/>
      <c r="B1177" s="355" t="s">
        <v>2065</v>
      </c>
      <c r="C1177" s="1094" t="s">
        <v>223</v>
      </c>
      <c r="D1177" s="933">
        <v>1</v>
      </c>
      <c r="E1177" s="331"/>
      <c r="F1177" s="331"/>
      <c r="G1177" s="167"/>
      <c r="H1177" s="167"/>
      <c r="I1177" s="167"/>
      <c r="J1177" s="167"/>
      <c r="K1177" s="167"/>
      <c r="L1177" s="167"/>
      <c r="M1177" s="167"/>
      <c r="N1177" s="167"/>
      <c r="O1177" s="167"/>
    </row>
    <row r="1178" spans="1:15" s="151" customFormat="1" ht="6.75" customHeight="1">
      <c r="A1178" s="374"/>
      <c r="B1178" s="355"/>
      <c r="C1178" s="1094"/>
      <c r="D1178" s="933"/>
      <c r="E1178" s="331"/>
      <c r="F1178" s="331"/>
      <c r="G1178" s="167"/>
      <c r="H1178" s="167"/>
      <c r="I1178" s="167"/>
      <c r="J1178" s="167"/>
      <c r="K1178" s="167"/>
      <c r="L1178" s="167"/>
      <c r="M1178" s="167"/>
      <c r="N1178" s="167"/>
      <c r="O1178" s="167"/>
    </row>
    <row r="1179" spans="1:15" s="151" customFormat="1">
      <c r="A1179" s="374"/>
      <c r="B1179" s="355" t="s">
        <v>2063</v>
      </c>
      <c r="C1179" s="1094" t="s">
        <v>223</v>
      </c>
      <c r="D1179" s="933">
        <v>2</v>
      </c>
      <c r="E1179" s="331"/>
      <c r="F1179" s="331"/>
      <c r="G1179" s="167"/>
      <c r="H1179" s="167"/>
      <c r="I1179" s="167"/>
      <c r="J1179" s="167"/>
      <c r="K1179" s="167"/>
      <c r="L1179" s="167"/>
      <c r="M1179" s="167"/>
      <c r="N1179" s="167"/>
      <c r="O1179" s="167"/>
    </row>
    <row r="1180" spans="1:15" s="364" customFormat="1" ht="7.5" customHeight="1">
      <c r="A1180" s="374"/>
      <c r="B1180" s="360"/>
      <c r="C1180" s="1107"/>
      <c r="D1180" s="943"/>
      <c r="E1180" s="331"/>
      <c r="F1180" s="331"/>
      <c r="G1180" s="363"/>
      <c r="H1180" s="363"/>
      <c r="I1180" s="363"/>
      <c r="J1180" s="363"/>
      <c r="K1180" s="363"/>
      <c r="L1180" s="363"/>
      <c r="M1180" s="363"/>
      <c r="N1180" s="363"/>
      <c r="O1180" s="363"/>
    </row>
    <row r="1181" spans="1:15" s="364" customFormat="1" ht="7.5" customHeight="1">
      <c r="A1181" s="374"/>
      <c r="B1181" s="365"/>
      <c r="C1181" s="1108"/>
      <c r="D1181" s="944"/>
      <c r="E1181" s="365"/>
      <c r="F1181" s="365"/>
      <c r="G1181" s="363"/>
      <c r="H1181" s="363"/>
      <c r="I1181" s="363"/>
      <c r="J1181" s="363"/>
      <c r="K1181" s="363"/>
      <c r="L1181" s="363"/>
      <c r="M1181" s="363"/>
      <c r="N1181" s="363"/>
      <c r="O1181" s="363"/>
    </row>
    <row r="1182" spans="1:15" s="288" customFormat="1">
      <c r="A1182" s="374"/>
      <c r="B1182" s="355"/>
      <c r="C1182" s="1094" t="s">
        <v>1346</v>
      </c>
      <c r="D1182" s="933">
        <v>17</v>
      </c>
      <c r="E1182" s="331"/>
      <c r="F1182" s="331">
        <f>SUM(D1182*E1182)</f>
        <v>0</v>
      </c>
      <c r="G1182" s="197"/>
      <c r="H1182" s="197"/>
      <c r="I1182" s="197"/>
      <c r="J1182" s="197"/>
      <c r="K1182" s="197"/>
      <c r="L1182" s="197"/>
      <c r="M1182" s="197"/>
      <c r="N1182" s="197"/>
      <c r="O1182" s="197"/>
    </row>
    <row r="1183" spans="1:15" s="151" customFormat="1">
      <c r="A1183" s="374"/>
      <c r="B1183" s="293"/>
      <c r="C1183" s="1109"/>
      <c r="D1183" s="945"/>
      <c r="E1183" s="376"/>
      <c r="F1183" s="376">
        <f>D1183*E1183</f>
        <v>0</v>
      </c>
      <c r="G1183" s="312"/>
      <c r="H1183" s="167"/>
      <c r="I1183" s="167"/>
      <c r="J1183" s="167"/>
      <c r="K1183" s="167"/>
      <c r="L1183" s="167"/>
      <c r="M1183" s="167"/>
      <c r="N1183" s="167"/>
      <c r="O1183" s="167"/>
    </row>
    <row r="1184" spans="1:15" s="151" customFormat="1">
      <c r="A1184" s="374"/>
      <c r="B1184" s="293"/>
      <c r="C1184" s="1109"/>
      <c r="D1184" s="945"/>
      <c r="E1184" s="376"/>
      <c r="F1184" s="376">
        <f>D1184*E1184</f>
        <v>0</v>
      </c>
      <c r="G1184" s="312"/>
      <c r="H1184" s="167"/>
      <c r="I1184" s="167"/>
      <c r="J1184" s="167"/>
      <c r="K1184" s="167"/>
      <c r="L1184" s="167"/>
      <c r="M1184" s="167"/>
      <c r="N1184" s="167"/>
      <c r="O1184" s="167"/>
    </row>
    <row r="1185" spans="1:15" s="288" customFormat="1" ht="53.25" customHeight="1">
      <c r="A1185" s="374">
        <v>66</v>
      </c>
      <c r="B1185" s="355" t="s">
        <v>2851</v>
      </c>
      <c r="C1185" s="1094"/>
      <c r="D1185" s="933"/>
      <c r="E1185" s="331"/>
      <c r="F1185" s="331">
        <f>PRODUCT(D1185:E1185)</f>
        <v>0</v>
      </c>
      <c r="G1185" s="197"/>
      <c r="H1185" s="197"/>
      <c r="I1185" s="197"/>
      <c r="J1185" s="197"/>
      <c r="K1185" s="197"/>
      <c r="L1185" s="197"/>
      <c r="M1185" s="197"/>
      <c r="N1185" s="197"/>
      <c r="O1185" s="197"/>
    </row>
    <row r="1186" spans="1:15" s="151" customFormat="1" ht="6.75" customHeight="1">
      <c r="A1186" s="374"/>
      <c r="B1186" s="355"/>
      <c r="C1186" s="1094"/>
      <c r="D1186" s="933"/>
      <c r="E1186" s="331"/>
      <c r="F1186" s="331">
        <f>PRODUCT(D1186:E1186)</f>
        <v>0</v>
      </c>
      <c r="G1186" s="167"/>
      <c r="H1186" s="167"/>
      <c r="I1186" s="167"/>
      <c r="J1186" s="167"/>
      <c r="K1186" s="167"/>
      <c r="L1186" s="167"/>
      <c r="M1186" s="167"/>
      <c r="N1186" s="167"/>
      <c r="O1186" s="167"/>
    </row>
    <row r="1187" spans="1:15" s="151" customFormat="1">
      <c r="A1187" s="374"/>
      <c r="B1187" s="355" t="s">
        <v>1878</v>
      </c>
      <c r="C1187" s="1094" t="s">
        <v>223</v>
      </c>
      <c r="D1187" s="933">
        <v>1</v>
      </c>
      <c r="E1187" s="331"/>
      <c r="F1187" s="331"/>
      <c r="G1187" s="167"/>
      <c r="H1187" s="167"/>
      <c r="I1187" s="167"/>
      <c r="J1187" s="167"/>
      <c r="K1187" s="167"/>
      <c r="L1187" s="167"/>
      <c r="M1187" s="167"/>
      <c r="N1187" s="167"/>
      <c r="O1187" s="167"/>
    </row>
    <row r="1188" spans="1:15" s="151" customFormat="1" ht="6.75" customHeight="1">
      <c r="A1188" s="374"/>
      <c r="B1188" s="355"/>
      <c r="C1188" s="1094"/>
      <c r="D1188" s="933"/>
      <c r="E1188" s="331"/>
      <c r="F1188" s="331"/>
      <c r="G1188" s="167"/>
      <c r="H1188" s="167"/>
      <c r="I1188" s="167"/>
      <c r="J1188" s="167"/>
      <c r="K1188" s="167"/>
      <c r="L1188" s="167"/>
      <c r="M1188" s="167"/>
      <c r="N1188" s="167"/>
      <c r="O1188" s="167"/>
    </row>
    <row r="1189" spans="1:15" s="151" customFormat="1">
      <c r="A1189" s="374"/>
      <c r="B1189" s="355" t="s">
        <v>1879</v>
      </c>
      <c r="C1189" s="1094" t="s">
        <v>223</v>
      </c>
      <c r="D1189" s="933">
        <v>1</v>
      </c>
      <c r="E1189" s="331"/>
      <c r="F1189" s="331"/>
      <c r="G1189" s="167"/>
      <c r="H1189" s="167"/>
      <c r="I1189" s="167"/>
      <c r="J1189" s="167"/>
      <c r="K1189" s="167"/>
      <c r="L1189" s="167"/>
      <c r="M1189" s="167"/>
      <c r="N1189" s="167"/>
      <c r="O1189" s="167"/>
    </row>
    <row r="1190" spans="1:15" s="151" customFormat="1" ht="6.75" customHeight="1">
      <c r="A1190" s="374"/>
      <c r="B1190" s="355"/>
      <c r="C1190" s="1094"/>
      <c r="D1190" s="933"/>
      <c r="E1190" s="331"/>
      <c r="F1190" s="331"/>
      <c r="G1190" s="167"/>
      <c r="H1190" s="167"/>
      <c r="I1190" s="167"/>
      <c r="J1190" s="167"/>
      <c r="K1190" s="167"/>
      <c r="L1190" s="167"/>
      <c r="M1190" s="167"/>
      <c r="N1190" s="167"/>
      <c r="O1190" s="167"/>
    </row>
    <row r="1191" spans="1:15" s="151" customFormat="1">
      <c r="A1191" s="374"/>
      <c r="B1191" s="355" t="s">
        <v>1880</v>
      </c>
      <c r="C1191" s="1094" t="s">
        <v>223</v>
      </c>
      <c r="D1191" s="933">
        <v>1</v>
      </c>
      <c r="E1191" s="331"/>
      <c r="F1191" s="331"/>
      <c r="G1191" s="167"/>
      <c r="H1191" s="167"/>
      <c r="I1191" s="167"/>
      <c r="J1191" s="167"/>
      <c r="K1191" s="167"/>
      <c r="L1191" s="167"/>
      <c r="M1191" s="167"/>
      <c r="N1191" s="167"/>
      <c r="O1191" s="167"/>
    </row>
    <row r="1192" spans="1:15" s="151" customFormat="1" ht="6.75" customHeight="1">
      <c r="A1192" s="374"/>
      <c r="B1192" s="355"/>
      <c r="C1192" s="1094"/>
      <c r="D1192" s="933"/>
      <c r="E1192" s="331"/>
      <c r="F1192" s="331"/>
      <c r="G1192" s="167"/>
      <c r="H1192" s="167"/>
      <c r="I1192" s="167"/>
      <c r="J1192" s="167"/>
      <c r="K1192" s="167"/>
      <c r="L1192" s="167"/>
      <c r="M1192" s="167"/>
      <c r="N1192" s="167"/>
      <c r="O1192" s="167"/>
    </row>
    <row r="1193" spans="1:15" s="151" customFormat="1">
      <c r="A1193" s="374"/>
      <c r="B1193" s="355" t="s">
        <v>2065</v>
      </c>
      <c r="C1193" s="1094" t="s">
        <v>223</v>
      </c>
      <c r="D1193" s="933">
        <v>2</v>
      </c>
      <c r="E1193" s="331"/>
      <c r="F1193" s="331"/>
      <c r="G1193" s="167"/>
      <c r="H1193" s="167"/>
      <c r="I1193" s="167"/>
      <c r="J1193" s="167"/>
      <c r="K1193" s="167"/>
      <c r="L1193" s="167"/>
      <c r="M1193" s="167"/>
      <c r="N1193" s="167"/>
      <c r="O1193" s="167"/>
    </row>
    <row r="1194" spans="1:15" s="364" customFormat="1" ht="7.5" customHeight="1">
      <c r="A1194" s="374"/>
      <c r="B1194" s="360"/>
      <c r="C1194" s="1107"/>
      <c r="D1194" s="943"/>
      <c r="E1194" s="331"/>
      <c r="F1194" s="331"/>
      <c r="G1194" s="363"/>
      <c r="H1194" s="363"/>
      <c r="I1194" s="363"/>
      <c r="J1194" s="363"/>
      <c r="K1194" s="363"/>
      <c r="L1194" s="363"/>
      <c r="M1194" s="363"/>
      <c r="N1194" s="363"/>
      <c r="O1194" s="363"/>
    </row>
    <row r="1195" spans="1:15" s="364" customFormat="1" ht="7.5" customHeight="1">
      <c r="A1195" s="374"/>
      <c r="B1195" s="365"/>
      <c r="C1195" s="1108"/>
      <c r="D1195" s="944"/>
      <c r="E1195" s="365"/>
      <c r="F1195" s="365"/>
      <c r="G1195" s="363"/>
      <c r="H1195" s="363"/>
      <c r="I1195" s="363"/>
      <c r="J1195" s="363"/>
      <c r="K1195" s="363"/>
      <c r="L1195" s="363"/>
      <c r="M1195" s="363"/>
      <c r="N1195" s="363"/>
      <c r="O1195" s="363"/>
    </row>
    <row r="1196" spans="1:15" s="288" customFormat="1">
      <c r="A1196" s="374"/>
      <c r="B1196" s="355"/>
      <c r="C1196" s="1094" t="s">
        <v>1346</v>
      </c>
      <c r="D1196" s="933">
        <v>28</v>
      </c>
      <c r="E1196" s="331"/>
      <c r="F1196" s="331">
        <f>SUM(D1196*E1196)</f>
        <v>0</v>
      </c>
      <c r="G1196" s="197"/>
      <c r="H1196" s="197"/>
      <c r="I1196" s="197"/>
      <c r="J1196" s="197"/>
      <c r="K1196" s="197"/>
      <c r="L1196" s="197"/>
      <c r="M1196" s="197"/>
      <c r="N1196" s="197"/>
      <c r="O1196" s="197"/>
    </row>
    <row r="1197" spans="1:15" s="151" customFormat="1">
      <c r="A1197" s="374"/>
      <c r="B1197" s="293"/>
      <c r="C1197" s="1109"/>
      <c r="D1197" s="945"/>
      <c r="E1197" s="376"/>
      <c r="F1197" s="376">
        <f>D1197*E1197</f>
        <v>0</v>
      </c>
      <c r="G1197" s="312"/>
      <c r="H1197" s="167"/>
      <c r="I1197" s="167"/>
      <c r="J1197" s="167"/>
      <c r="K1197" s="167"/>
      <c r="L1197" s="167"/>
      <c r="M1197" s="167"/>
      <c r="N1197" s="167"/>
      <c r="O1197" s="167"/>
    </row>
    <row r="1198" spans="1:15" s="288" customFormat="1" ht="53.25" customHeight="1">
      <c r="A1198" s="374">
        <v>67</v>
      </c>
      <c r="B1198" s="355" t="s">
        <v>2852</v>
      </c>
      <c r="C1198" s="1094"/>
      <c r="D1198" s="933"/>
      <c r="E1198" s="331"/>
      <c r="F1198" s="331">
        <f>PRODUCT(D1198:E1198)</f>
        <v>0</v>
      </c>
      <c r="G1198" s="197"/>
      <c r="H1198" s="197"/>
      <c r="I1198" s="197"/>
      <c r="J1198" s="197"/>
      <c r="K1198" s="197"/>
      <c r="L1198" s="197"/>
      <c r="M1198" s="197"/>
      <c r="N1198" s="197"/>
      <c r="O1198" s="197"/>
    </row>
    <row r="1199" spans="1:15" s="151" customFormat="1" ht="6.75" customHeight="1">
      <c r="A1199" s="374"/>
      <c r="B1199" s="355"/>
      <c r="C1199" s="1094"/>
      <c r="D1199" s="933"/>
      <c r="E1199" s="331"/>
      <c r="F1199" s="331">
        <f>PRODUCT(D1199:E1199)</f>
        <v>0</v>
      </c>
      <c r="G1199" s="167"/>
      <c r="H1199" s="167"/>
      <c r="I1199" s="167"/>
      <c r="J1199" s="167"/>
      <c r="K1199" s="167"/>
      <c r="L1199" s="167"/>
      <c r="M1199" s="167"/>
      <c r="N1199" s="167"/>
      <c r="O1199" s="167"/>
    </row>
    <row r="1200" spans="1:15" s="151" customFormat="1">
      <c r="A1200" s="374"/>
      <c r="B1200" s="355" t="s">
        <v>1878</v>
      </c>
      <c r="C1200" s="1094" t="s">
        <v>223</v>
      </c>
      <c r="D1200" s="933">
        <v>1</v>
      </c>
      <c r="E1200" s="331"/>
      <c r="F1200" s="331"/>
      <c r="G1200" s="167"/>
      <c r="H1200" s="167"/>
      <c r="I1200" s="167"/>
      <c r="J1200" s="167"/>
      <c r="K1200" s="167"/>
      <c r="L1200" s="167"/>
      <c r="M1200" s="167"/>
      <c r="N1200" s="167"/>
      <c r="O1200" s="167"/>
    </row>
    <row r="1201" spans="1:15" s="151" customFormat="1" ht="6.75" customHeight="1">
      <c r="A1201" s="374"/>
      <c r="B1201" s="355"/>
      <c r="C1201" s="1094"/>
      <c r="D1201" s="933"/>
      <c r="E1201" s="331"/>
      <c r="F1201" s="331"/>
      <c r="G1201" s="167"/>
      <c r="H1201" s="167"/>
      <c r="I1201" s="167"/>
      <c r="J1201" s="167"/>
      <c r="K1201" s="167"/>
      <c r="L1201" s="167"/>
      <c r="M1201" s="167"/>
      <c r="N1201" s="167"/>
      <c r="O1201" s="167"/>
    </row>
    <row r="1202" spans="1:15" s="151" customFormat="1">
      <c r="A1202" s="374"/>
      <c r="B1202" s="355" t="s">
        <v>1879</v>
      </c>
      <c r="C1202" s="1094" t="s">
        <v>223</v>
      </c>
      <c r="D1202" s="933">
        <v>1</v>
      </c>
      <c r="E1202" s="331"/>
      <c r="F1202" s="331"/>
      <c r="G1202" s="167"/>
      <c r="H1202" s="167"/>
      <c r="I1202" s="167"/>
      <c r="J1202" s="167"/>
      <c r="K1202" s="167"/>
      <c r="L1202" s="167"/>
      <c r="M1202" s="167"/>
      <c r="N1202" s="167"/>
      <c r="O1202" s="167"/>
    </row>
    <row r="1203" spans="1:15" s="151" customFormat="1" ht="6.75" customHeight="1">
      <c r="A1203" s="374"/>
      <c r="B1203" s="355"/>
      <c r="C1203" s="1094"/>
      <c r="D1203" s="933"/>
      <c r="E1203" s="331"/>
      <c r="F1203" s="331"/>
      <c r="G1203" s="167"/>
      <c r="H1203" s="167"/>
      <c r="I1203" s="167"/>
      <c r="J1203" s="167"/>
      <c r="K1203" s="167"/>
      <c r="L1203" s="167"/>
      <c r="M1203" s="167"/>
      <c r="N1203" s="167"/>
      <c r="O1203" s="167"/>
    </row>
    <row r="1204" spans="1:15" s="151" customFormat="1">
      <c r="A1204" s="374"/>
      <c r="B1204" s="355" t="s">
        <v>1880</v>
      </c>
      <c r="C1204" s="1094" t="s">
        <v>223</v>
      </c>
      <c r="D1204" s="933">
        <v>1</v>
      </c>
      <c r="E1204" s="331"/>
      <c r="F1204" s="331"/>
      <c r="G1204" s="167"/>
      <c r="H1204" s="167"/>
      <c r="I1204" s="167"/>
      <c r="J1204" s="167"/>
      <c r="K1204" s="167"/>
      <c r="L1204" s="167"/>
      <c r="M1204" s="167"/>
      <c r="N1204" s="167"/>
      <c r="O1204" s="167"/>
    </row>
    <row r="1205" spans="1:15" s="151" customFormat="1" ht="6.75" customHeight="1">
      <c r="A1205" s="374"/>
      <c r="B1205" s="355"/>
      <c r="C1205" s="1094"/>
      <c r="D1205" s="933"/>
      <c r="E1205" s="331"/>
      <c r="F1205" s="331"/>
      <c r="G1205" s="167"/>
      <c r="H1205" s="167"/>
      <c r="I1205" s="167"/>
      <c r="J1205" s="167"/>
      <c r="K1205" s="167"/>
      <c r="L1205" s="167"/>
      <c r="M1205" s="167"/>
      <c r="N1205" s="167"/>
      <c r="O1205" s="167"/>
    </row>
    <row r="1206" spans="1:15" s="151" customFormat="1">
      <c r="A1206" s="374"/>
      <c r="B1206" s="355" t="s">
        <v>2065</v>
      </c>
      <c r="C1206" s="1094" t="s">
        <v>223</v>
      </c>
      <c r="D1206" s="933">
        <v>3</v>
      </c>
      <c r="E1206" s="331"/>
      <c r="F1206" s="331"/>
      <c r="G1206" s="167"/>
      <c r="H1206" s="167"/>
      <c r="I1206" s="167"/>
      <c r="J1206" s="167"/>
      <c r="K1206" s="167"/>
      <c r="L1206" s="167"/>
      <c r="M1206" s="167"/>
      <c r="N1206" s="167"/>
      <c r="O1206" s="167"/>
    </row>
    <row r="1207" spans="1:15" s="364" customFormat="1" ht="7.5" customHeight="1">
      <c r="A1207" s="374"/>
      <c r="B1207" s="360"/>
      <c r="C1207" s="1107"/>
      <c r="D1207" s="943"/>
      <c r="E1207" s="331"/>
      <c r="F1207" s="331"/>
      <c r="G1207" s="363"/>
      <c r="H1207" s="363"/>
      <c r="I1207" s="363"/>
      <c r="J1207" s="363"/>
      <c r="K1207" s="363"/>
      <c r="L1207" s="363"/>
      <c r="M1207" s="363"/>
      <c r="N1207" s="363"/>
      <c r="O1207" s="363"/>
    </row>
    <row r="1208" spans="1:15" s="364" customFormat="1" ht="7.5" customHeight="1">
      <c r="A1208" s="374"/>
      <c r="B1208" s="365"/>
      <c r="C1208" s="1108"/>
      <c r="D1208" s="944"/>
      <c r="E1208" s="365"/>
      <c r="F1208" s="365"/>
      <c r="G1208" s="363"/>
      <c r="H1208" s="363"/>
      <c r="I1208" s="363"/>
      <c r="J1208" s="363"/>
      <c r="K1208" s="363"/>
      <c r="L1208" s="363"/>
      <c r="M1208" s="363"/>
      <c r="N1208" s="363"/>
      <c r="O1208" s="363"/>
    </row>
    <row r="1209" spans="1:15" s="288" customFormat="1">
      <c r="A1209" s="374"/>
      <c r="B1209" s="355"/>
      <c r="C1209" s="1094" t="s">
        <v>1346</v>
      </c>
      <c r="D1209" s="933">
        <v>3</v>
      </c>
      <c r="E1209" s="331"/>
      <c r="F1209" s="331">
        <f>SUM(D1209*E1209)</f>
        <v>0</v>
      </c>
      <c r="G1209" s="197"/>
      <c r="H1209" s="197"/>
      <c r="I1209" s="197"/>
      <c r="J1209" s="197"/>
      <c r="K1209" s="197"/>
      <c r="L1209" s="197"/>
      <c r="M1209" s="197"/>
      <c r="N1209" s="197"/>
      <c r="O1209" s="197"/>
    </row>
    <row r="1210" spans="1:15" s="288" customFormat="1">
      <c r="A1210" s="374"/>
      <c r="B1210" s="355"/>
      <c r="C1210" s="1094"/>
      <c r="D1210" s="933"/>
      <c r="E1210" s="331"/>
      <c r="F1210" s="331"/>
      <c r="G1210" s="197"/>
      <c r="H1210" s="197"/>
      <c r="I1210" s="197"/>
      <c r="J1210" s="197"/>
      <c r="K1210" s="197"/>
      <c r="L1210" s="197"/>
      <c r="M1210" s="197"/>
      <c r="N1210" s="197"/>
      <c r="O1210" s="197"/>
    </row>
    <row r="1211" spans="1:15" s="288" customFormat="1" ht="53.25" customHeight="1">
      <c r="A1211" s="374">
        <v>68</v>
      </c>
      <c r="B1211" s="355" t="s">
        <v>2852</v>
      </c>
      <c r="C1211" s="1094"/>
      <c r="D1211" s="933"/>
      <c r="E1211" s="331"/>
      <c r="F1211" s="331">
        <f>PRODUCT(D1211:E1211)</f>
        <v>0</v>
      </c>
      <c r="G1211" s="197"/>
      <c r="H1211" s="197"/>
      <c r="I1211" s="197"/>
      <c r="J1211" s="197"/>
      <c r="K1211" s="197"/>
      <c r="L1211" s="197"/>
      <c r="M1211" s="197"/>
      <c r="N1211" s="197"/>
      <c r="O1211" s="197"/>
    </row>
    <row r="1212" spans="1:15" s="151" customFormat="1" ht="6.75" customHeight="1">
      <c r="A1212" s="374"/>
      <c r="B1212" s="355"/>
      <c r="C1212" s="1094"/>
      <c r="D1212" s="933"/>
      <c r="E1212" s="331"/>
      <c r="F1212" s="331">
        <f>PRODUCT(D1212:E1212)</f>
        <v>0</v>
      </c>
      <c r="G1212" s="167"/>
      <c r="H1212" s="167"/>
      <c r="I1212" s="167"/>
      <c r="J1212" s="167"/>
      <c r="K1212" s="167"/>
      <c r="L1212" s="167"/>
      <c r="M1212" s="167"/>
      <c r="N1212" s="167"/>
      <c r="O1212" s="167"/>
    </row>
    <row r="1213" spans="1:15" s="151" customFormat="1">
      <c r="A1213" s="374"/>
      <c r="B1213" s="355" t="s">
        <v>1878</v>
      </c>
      <c r="C1213" s="1094" t="s">
        <v>223</v>
      </c>
      <c r="D1213" s="933">
        <v>1</v>
      </c>
      <c r="E1213" s="331"/>
      <c r="F1213" s="331"/>
      <c r="G1213" s="167"/>
      <c r="H1213" s="167"/>
      <c r="I1213" s="167"/>
      <c r="J1213" s="167"/>
      <c r="K1213" s="167"/>
      <c r="L1213" s="167"/>
      <c r="M1213" s="167"/>
      <c r="N1213" s="167"/>
      <c r="O1213" s="167"/>
    </row>
    <row r="1214" spans="1:15" s="151" customFormat="1" ht="6.75" customHeight="1">
      <c r="A1214" s="374"/>
      <c r="B1214" s="355"/>
      <c r="C1214" s="1094"/>
      <c r="D1214" s="933"/>
      <c r="E1214" s="331"/>
      <c r="F1214" s="331"/>
      <c r="G1214" s="167"/>
      <c r="H1214" s="167"/>
      <c r="I1214" s="167"/>
      <c r="J1214" s="167"/>
      <c r="K1214" s="167"/>
      <c r="L1214" s="167"/>
      <c r="M1214" s="167"/>
      <c r="N1214" s="167"/>
      <c r="O1214" s="167"/>
    </row>
    <row r="1215" spans="1:15" s="151" customFormat="1">
      <c r="A1215" s="374"/>
      <c r="B1215" s="355" t="s">
        <v>1879</v>
      </c>
      <c r="C1215" s="1094" t="s">
        <v>223</v>
      </c>
      <c r="D1215" s="933">
        <v>1</v>
      </c>
      <c r="E1215" s="331"/>
      <c r="F1215" s="331"/>
      <c r="G1215" s="167"/>
      <c r="H1215" s="167"/>
      <c r="I1215" s="167"/>
      <c r="J1215" s="167"/>
      <c r="K1215" s="167"/>
      <c r="L1215" s="167"/>
      <c r="M1215" s="167"/>
      <c r="N1215" s="167"/>
      <c r="O1215" s="167"/>
    </row>
    <row r="1216" spans="1:15" s="151" customFormat="1" ht="6.75" customHeight="1">
      <c r="A1216" s="374"/>
      <c r="B1216" s="355"/>
      <c r="C1216" s="1094"/>
      <c r="D1216" s="933"/>
      <c r="E1216" s="331"/>
      <c r="F1216" s="331"/>
      <c r="G1216" s="167"/>
      <c r="H1216" s="167"/>
      <c r="I1216" s="167"/>
      <c r="J1216" s="167"/>
      <c r="K1216" s="167"/>
      <c r="L1216" s="167"/>
      <c r="M1216" s="167"/>
      <c r="N1216" s="167"/>
      <c r="O1216" s="167"/>
    </row>
    <row r="1217" spans="1:15" s="151" customFormat="1">
      <c r="A1217" s="374"/>
      <c r="B1217" s="355" t="s">
        <v>1880</v>
      </c>
      <c r="C1217" s="1094" t="s">
        <v>223</v>
      </c>
      <c r="D1217" s="933">
        <v>1</v>
      </c>
      <c r="E1217" s="331"/>
      <c r="F1217" s="331"/>
      <c r="G1217" s="167"/>
      <c r="H1217" s="167"/>
      <c r="I1217" s="167"/>
      <c r="J1217" s="167"/>
      <c r="K1217" s="167"/>
      <c r="L1217" s="167"/>
      <c r="M1217" s="167"/>
      <c r="N1217" s="167"/>
      <c r="O1217" s="167"/>
    </row>
    <row r="1218" spans="1:15" s="151" customFormat="1" ht="6.75" customHeight="1">
      <c r="A1218" s="374"/>
      <c r="B1218" s="355"/>
      <c r="C1218" s="1094"/>
      <c r="D1218" s="933"/>
      <c r="E1218" s="331"/>
      <c r="F1218" s="331"/>
      <c r="G1218" s="167"/>
      <c r="H1218" s="167"/>
      <c r="I1218" s="167"/>
      <c r="J1218" s="167"/>
      <c r="K1218" s="167"/>
      <c r="L1218" s="167"/>
      <c r="M1218" s="167"/>
      <c r="N1218" s="167"/>
      <c r="O1218" s="167"/>
    </row>
    <row r="1219" spans="1:15" s="151" customFormat="1">
      <c r="A1219" s="374"/>
      <c r="B1219" s="355" t="s">
        <v>2062</v>
      </c>
      <c r="C1219" s="1094" t="s">
        <v>223</v>
      </c>
      <c r="D1219" s="933">
        <v>2</v>
      </c>
      <c r="E1219" s="331"/>
      <c r="F1219" s="331"/>
      <c r="G1219" s="167"/>
      <c r="H1219" s="167"/>
      <c r="I1219" s="167"/>
      <c r="J1219" s="167"/>
      <c r="K1219" s="167"/>
      <c r="L1219" s="167"/>
      <c r="M1219" s="167"/>
      <c r="N1219" s="167"/>
      <c r="O1219" s="167"/>
    </row>
    <row r="1220" spans="1:15" s="151" customFormat="1" ht="6.75" customHeight="1">
      <c r="A1220" s="374"/>
      <c r="B1220" s="355"/>
      <c r="C1220" s="1094"/>
      <c r="D1220" s="933"/>
      <c r="E1220" s="331"/>
      <c r="F1220" s="331"/>
      <c r="G1220" s="167"/>
      <c r="H1220" s="167"/>
      <c r="I1220" s="167"/>
      <c r="J1220" s="167"/>
      <c r="K1220" s="167"/>
      <c r="L1220" s="167"/>
      <c r="M1220" s="167"/>
      <c r="N1220" s="167"/>
      <c r="O1220" s="167"/>
    </row>
    <row r="1221" spans="1:15" s="151" customFormat="1">
      <c r="A1221" s="374"/>
      <c r="B1221" s="355" t="s">
        <v>2066</v>
      </c>
      <c r="C1221" s="1094" t="s">
        <v>223</v>
      </c>
      <c r="D1221" s="933">
        <v>1</v>
      </c>
      <c r="E1221" s="331"/>
      <c r="F1221" s="331"/>
      <c r="G1221" s="167"/>
      <c r="H1221" s="167"/>
      <c r="I1221" s="167"/>
      <c r="J1221" s="167"/>
      <c r="K1221" s="167"/>
      <c r="L1221" s="167"/>
      <c r="M1221" s="167"/>
      <c r="N1221" s="167"/>
      <c r="O1221" s="167"/>
    </row>
    <row r="1222" spans="1:15" s="364" customFormat="1" ht="7.5" customHeight="1">
      <c r="A1222" s="374"/>
      <c r="B1222" s="360"/>
      <c r="C1222" s="1107"/>
      <c r="D1222" s="943"/>
      <c r="E1222" s="331"/>
      <c r="F1222" s="331"/>
      <c r="G1222" s="363"/>
      <c r="H1222" s="363"/>
      <c r="I1222" s="363"/>
      <c r="J1222" s="363"/>
      <c r="K1222" s="363"/>
      <c r="L1222" s="363"/>
      <c r="M1222" s="363"/>
      <c r="N1222" s="363"/>
      <c r="O1222" s="363"/>
    </row>
    <row r="1223" spans="1:15" s="364" customFormat="1" ht="7.5" customHeight="1">
      <c r="A1223" s="374"/>
      <c r="B1223" s="365"/>
      <c r="C1223" s="1108"/>
      <c r="D1223" s="944"/>
      <c r="E1223" s="365"/>
      <c r="F1223" s="365"/>
      <c r="G1223" s="363"/>
      <c r="H1223" s="363"/>
      <c r="I1223" s="363"/>
      <c r="J1223" s="363"/>
      <c r="K1223" s="363"/>
      <c r="L1223" s="363"/>
      <c r="M1223" s="363"/>
      <c r="N1223" s="363"/>
      <c r="O1223" s="363"/>
    </row>
    <row r="1224" spans="1:15" s="288" customFormat="1">
      <c r="A1224" s="374"/>
      <c r="B1224" s="355"/>
      <c r="C1224" s="1094" t="s">
        <v>1346</v>
      </c>
      <c r="D1224" s="933">
        <v>1</v>
      </c>
      <c r="E1224" s="331"/>
      <c r="F1224" s="331">
        <f>SUM(D1224*E1224)</f>
        <v>0</v>
      </c>
      <c r="G1224" s="197"/>
      <c r="H1224" s="197"/>
      <c r="I1224" s="197"/>
      <c r="J1224" s="197"/>
      <c r="K1224" s="197"/>
      <c r="L1224" s="197"/>
      <c r="M1224" s="197"/>
      <c r="N1224" s="197"/>
      <c r="O1224" s="197"/>
    </row>
    <row r="1225" spans="1:15" s="288" customFormat="1">
      <c r="A1225" s="374"/>
      <c r="B1225" s="355"/>
      <c r="C1225" s="1094"/>
      <c r="D1225" s="933"/>
      <c r="E1225" s="331"/>
      <c r="F1225" s="331"/>
      <c r="G1225" s="197"/>
      <c r="H1225" s="197"/>
      <c r="I1225" s="197"/>
      <c r="J1225" s="197"/>
      <c r="K1225" s="197"/>
      <c r="L1225" s="197"/>
      <c r="M1225" s="197"/>
      <c r="N1225" s="197"/>
      <c r="O1225" s="197"/>
    </row>
    <row r="1226" spans="1:15" s="288" customFormat="1" ht="53.25" customHeight="1">
      <c r="A1226" s="374">
        <v>69</v>
      </c>
      <c r="B1226" s="355" t="s">
        <v>2852</v>
      </c>
      <c r="C1226" s="1094"/>
      <c r="D1226" s="933"/>
      <c r="E1226" s="331"/>
      <c r="F1226" s="331">
        <f>PRODUCT(D1226:E1226)</f>
        <v>0</v>
      </c>
      <c r="G1226" s="197"/>
      <c r="H1226" s="197"/>
      <c r="I1226" s="197"/>
      <c r="J1226" s="197"/>
      <c r="K1226" s="197"/>
      <c r="L1226" s="197"/>
      <c r="M1226" s="197"/>
      <c r="N1226" s="197"/>
      <c r="O1226" s="197"/>
    </row>
    <row r="1227" spans="1:15" s="151" customFormat="1" ht="6.75" customHeight="1">
      <c r="A1227" s="374"/>
      <c r="B1227" s="355"/>
      <c r="C1227" s="1094"/>
      <c r="D1227" s="933"/>
      <c r="E1227" s="331"/>
      <c r="F1227" s="331">
        <f>PRODUCT(D1227:E1227)</f>
        <v>0</v>
      </c>
      <c r="G1227" s="167"/>
      <c r="H1227" s="167"/>
      <c r="I1227" s="167"/>
      <c r="J1227" s="167"/>
      <c r="K1227" s="167"/>
      <c r="L1227" s="167"/>
      <c r="M1227" s="167"/>
      <c r="N1227" s="167"/>
      <c r="O1227" s="167"/>
    </row>
    <row r="1228" spans="1:15" s="151" customFormat="1">
      <c r="A1228" s="374"/>
      <c r="B1228" s="355" t="s">
        <v>1878</v>
      </c>
      <c r="C1228" s="1094" t="s">
        <v>223</v>
      </c>
      <c r="D1228" s="933">
        <v>1</v>
      </c>
      <c r="E1228" s="331"/>
      <c r="F1228" s="331"/>
      <c r="G1228" s="167"/>
      <c r="H1228" s="167"/>
      <c r="I1228" s="167"/>
      <c r="J1228" s="167"/>
      <c r="K1228" s="167"/>
      <c r="L1228" s="167"/>
      <c r="M1228" s="167"/>
      <c r="N1228" s="167"/>
      <c r="O1228" s="167"/>
    </row>
    <row r="1229" spans="1:15" s="151" customFormat="1" ht="6.75" customHeight="1">
      <c r="A1229" s="374"/>
      <c r="B1229" s="355"/>
      <c r="C1229" s="1094"/>
      <c r="D1229" s="933"/>
      <c r="E1229" s="331"/>
      <c r="F1229" s="331"/>
      <c r="G1229" s="167"/>
      <c r="H1229" s="167"/>
      <c r="I1229" s="167"/>
      <c r="J1229" s="167"/>
      <c r="K1229" s="167"/>
      <c r="L1229" s="167"/>
      <c r="M1229" s="167"/>
      <c r="N1229" s="167"/>
      <c r="O1229" s="167"/>
    </row>
    <row r="1230" spans="1:15" s="151" customFormat="1">
      <c r="A1230" s="374"/>
      <c r="B1230" s="355" t="s">
        <v>1879</v>
      </c>
      <c r="C1230" s="1094" t="s">
        <v>223</v>
      </c>
      <c r="D1230" s="933">
        <v>1</v>
      </c>
      <c r="E1230" s="331"/>
      <c r="F1230" s="331"/>
      <c r="G1230" s="167"/>
      <c r="H1230" s="167"/>
      <c r="I1230" s="167"/>
      <c r="J1230" s="167"/>
      <c r="K1230" s="167"/>
      <c r="L1230" s="167"/>
      <c r="M1230" s="167"/>
      <c r="N1230" s="167"/>
      <c r="O1230" s="167"/>
    </row>
    <row r="1231" spans="1:15" s="151" customFormat="1" ht="6.75" customHeight="1">
      <c r="A1231" s="374"/>
      <c r="B1231" s="355"/>
      <c r="C1231" s="1094"/>
      <c r="D1231" s="933"/>
      <c r="E1231" s="331"/>
      <c r="F1231" s="331"/>
      <c r="G1231" s="167"/>
      <c r="H1231" s="167"/>
      <c r="I1231" s="167"/>
      <c r="J1231" s="167"/>
      <c r="K1231" s="167"/>
      <c r="L1231" s="167"/>
      <c r="M1231" s="167"/>
      <c r="N1231" s="167"/>
      <c r="O1231" s="167"/>
    </row>
    <row r="1232" spans="1:15" s="151" customFormat="1">
      <c r="A1232" s="374"/>
      <c r="B1232" s="355" t="s">
        <v>1880</v>
      </c>
      <c r="C1232" s="1094" t="s">
        <v>223</v>
      </c>
      <c r="D1232" s="933">
        <v>1</v>
      </c>
      <c r="E1232" s="331"/>
      <c r="F1232" s="331"/>
      <c r="G1232" s="167"/>
      <c r="H1232" s="167"/>
      <c r="I1232" s="167"/>
      <c r="J1232" s="167"/>
      <c r="K1232" s="167"/>
      <c r="L1232" s="167"/>
      <c r="M1232" s="167"/>
      <c r="N1232" s="167"/>
      <c r="O1232" s="167"/>
    </row>
    <row r="1233" spans="1:15" s="151" customFormat="1" ht="6.75" customHeight="1">
      <c r="A1233" s="374"/>
      <c r="B1233" s="355"/>
      <c r="C1233" s="1094"/>
      <c r="D1233" s="933"/>
      <c r="E1233" s="331"/>
      <c r="F1233" s="331"/>
      <c r="G1233" s="167"/>
      <c r="H1233" s="167"/>
      <c r="I1233" s="167"/>
      <c r="J1233" s="167"/>
      <c r="K1233" s="167"/>
      <c r="L1233" s="167"/>
      <c r="M1233" s="167"/>
      <c r="N1233" s="167"/>
      <c r="O1233" s="167"/>
    </row>
    <row r="1234" spans="1:15" s="151" customFormat="1">
      <c r="A1234" s="374"/>
      <c r="B1234" s="355" t="s">
        <v>2066</v>
      </c>
      <c r="C1234" s="1094" t="s">
        <v>223</v>
      </c>
      <c r="D1234" s="933">
        <v>3</v>
      </c>
      <c r="E1234" s="331"/>
      <c r="F1234" s="331"/>
      <c r="G1234" s="167"/>
      <c r="H1234" s="167"/>
      <c r="I1234" s="167"/>
      <c r="J1234" s="167"/>
      <c r="K1234" s="167"/>
      <c r="L1234" s="167"/>
      <c r="M1234" s="167"/>
      <c r="N1234" s="167"/>
      <c r="O1234" s="167"/>
    </row>
    <row r="1235" spans="1:15" s="364" customFormat="1" ht="7.5" customHeight="1">
      <c r="A1235" s="374"/>
      <c r="B1235" s="360"/>
      <c r="C1235" s="1107"/>
      <c r="D1235" s="943"/>
      <c r="E1235" s="331"/>
      <c r="F1235" s="331"/>
      <c r="G1235" s="363"/>
      <c r="H1235" s="363"/>
      <c r="I1235" s="363"/>
      <c r="J1235" s="363"/>
      <c r="K1235" s="363"/>
      <c r="L1235" s="363"/>
      <c r="M1235" s="363"/>
      <c r="N1235" s="363"/>
      <c r="O1235" s="363"/>
    </row>
    <row r="1236" spans="1:15" s="364" customFormat="1" ht="7.5" customHeight="1">
      <c r="A1236" s="374"/>
      <c r="B1236" s="365"/>
      <c r="C1236" s="1108"/>
      <c r="D1236" s="944"/>
      <c r="E1236" s="365"/>
      <c r="F1236" s="365"/>
      <c r="G1236" s="363"/>
      <c r="H1236" s="363"/>
      <c r="I1236" s="363"/>
      <c r="J1236" s="363"/>
      <c r="K1236" s="363"/>
      <c r="L1236" s="363"/>
      <c r="M1236" s="363"/>
      <c r="N1236" s="363"/>
      <c r="O1236" s="363"/>
    </row>
    <row r="1237" spans="1:15" s="288" customFormat="1">
      <c r="A1237" s="374"/>
      <c r="B1237" s="355"/>
      <c r="C1237" s="1094" t="s">
        <v>1346</v>
      </c>
      <c r="D1237" s="933">
        <v>1</v>
      </c>
      <c r="E1237" s="331"/>
      <c r="F1237" s="331">
        <f>SUM(D1237*E1237)</f>
        <v>0</v>
      </c>
      <c r="G1237" s="197"/>
      <c r="H1237" s="197"/>
      <c r="I1237" s="197"/>
      <c r="J1237" s="197"/>
      <c r="K1237" s="197"/>
      <c r="L1237" s="197"/>
      <c r="M1237" s="197"/>
      <c r="N1237" s="197"/>
      <c r="O1237" s="197"/>
    </row>
    <row r="1238" spans="1:15" s="288" customFormat="1">
      <c r="A1238" s="374"/>
      <c r="B1238" s="355"/>
      <c r="C1238" s="1094"/>
      <c r="D1238" s="933"/>
      <c r="E1238" s="331"/>
      <c r="F1238" s="331"/>
      <c r="G1238" s="197"/>
      <c r="H1238" s="197"/>
      <c r="I1238" s="197"/>
      <c r="J1238" s="197"/>
      <c r="K1238" s="197"/>
      <c r="L1238" s="197"/>
      <c r="M1238" s="197"/>
      <c r="N1238" s="197"/>
      <c r="O1238" s="197"/>
    </row>
    <row r="1239" spans="1:15" s="288" customFormat="1" ht="53.25" customHeight="1">
      <c r="A1239" s="374">
        <v>70</v>
      </c>
      <c r="B1239" s="355" t="s">
        <v>2853</v>
      </c>
      <c r="C1239" s="1094"/>
      <c r="D1239" s="933"/>
      <c r="E1239" s="331"/>
      <c r="F1239" s="331">
        <f>PRODUCT(D1239:E1239)</f>
        <v>0</v>
      </c>
      <c r="G1239" s="197"/>
      <c r="H1239" s="197"/>
      <c r="I1239" s="197"/>
      <c r="J1239" s="197"/>
      <c r="K1239" s="197"/>
      <c r="L1239" s="197"/>
      <c r="M1239" s="197"/>
      <c r="N1239" s="197"/>
      <c r="O1239" s="197"/>
    </row>
    <row r="1240" spans="1:15" s="151" customFormat="1" ht="6.75" customHeight="1">
      <c r="A1240" s="374"/>
      <c r="B1240" s="355"/>
      <c r="C1240" s="1094"/>
      <c r="D1240" s="933"/>
      <c r="E1240" s="331"/>
      <c r="F1240" s="331">
        <f>PRODUCT(D1240:E1240)</f>
        <v>0</v>
      </c>
      <c r="G1240" s="167"/>
      <c r="H1240" s="167"/>
      <c r="I1240" s="167"/>
      <c r="J1240" s="167"/>
      <c r="K1240" s="167"/>
      <c r="L1240" s="167"/>
      <c r="M1240" s="167"/>
      <c r="N1240" s="167"/>
      <c r="O1240" s="167"/>
    </row>
    <row r="1241" spans="1:15" s="151" customFormat="1">
      <c r="A1241" s="374"/>
      <c r="B1241" s="355" t="s">
        <v>1878</v>
      </c>
      <c r="C1241" s="1094" t="s">
        <v>223</v>
      </c>
      <c r="D1241" s="933">
        <v>1</v>
      </c>
      <c r="E1241" s="331"/>
      <c r="F1241" s="331"/>
      <c r="G1241" s="167"/>
      <c r="H1241" s="167"/>
      <c r="I1241" s="167"/>
      <c r="J1241" s="167"/>
      <c r="K1241" s="167"/>
      <c r="L1241" s="167"/>
      <c r="M1241" s="167"/>
      <c r="N1241" s="167"/>
      <c r="O1241" s="167"/>
    </row>
    <row r="1242" spans="1:15" s="151" customFormat="1" ht="6.75" customHeight="1">
      <c r="A1242" s="374"/>
      <c r="B1242" s="355"/>
      <c r="C1242" s="1094"/>
      <c r="D1242" s="933"/>
      <c r="E1242" s="331"/>
      <c r="F1242" s="331"/>
      <c r="G1242" s="167"/>
      <c r="H1242" s="167"/>
      <c r="I1242" s="167"/>
      <c r="J1242" s="167"/>
      <c r="K1242" s="167"/>
      <c r="L1242" s="167"/>
      <c r="M1242" s="167"/>
      <c r="N1242" s="167"/>
      <c r="O1242" s="167"/>
    </row>
    <row r="1243" spans="1:15" s="151" customFormat="1">
      <c r="A1243" s="374"/>
      <c r="B1243" s="355" t="s">
        <v>1879</v>
      </c>
      <c r="C1243" s="1094" t="s">
        <v>223</v>
      </c>
      <c r="D1243" s="933">
        <v>1</v>
      </c>
      <c r="E1243" s="331"/>
      <c r="F1243" s="331"/>
      <c r="G1243" s="167"/>
      <c r="H1243" s="167"/>
      <c r="I1243" s="167"/>
      <c r="J1243" s="167"/>
      <c r="K1243" s="167"/>
      <c r="L1243" s="167"/>
      <c r="M1243" s="167"/>
      <c r="N1243" s="167"/>
      <c r="O1243" s="167"/>
    </row>
    <row r="1244" spans="1:15" s="151" customFormat="1" ht="6.75" customHeight="1">
      <c r="A1244" s="374"/>
      <c r="B1244" s="355"/>
      <c r="C1244" s="1094"/>
      <c r="D1244" s="933"/>
      <c r="E1244" s="331"/>
      <c r="F1244" s="331"/>
      <c r="G1244" s="167"/>
      <c r="H1244" s="167"/>
      <c r="I1244" s="167"/>
      <c r="J1244" s="167"/>
      <c r="K1244" s="167"/>
      <c r="L1244" s="167"/>
      <c r="M1244" s="167"/>
      <c r="N1244" s="167"/>
      <c r="O1244" s="167"/>
    </row>
    <row r="1245" spans="1:15" s="151" customFormat="1">
      <c r="A1245" s="374"/>
      <c r="B1245" s="355" t="s">
        <v>1880</v>
      </c>
      <c r="C1245" s="1094" t="s">
        <v>223</v>
      </c>
      <c r="D1245" s="933">
        <v>1</v>
      </c>
      <c r="E1245" s="331"/>
      <c r="F1245" s="331"/>
      <c r="G1245" s="167"/>
      <c r="H1245" s="167"/>
      <c r="I1245" s="167"/>
      <c r="J1245" s="167"/>
      <c r="K1245" s="167"/>
      <c r="L1245" s="167"/>
      <c r="M1245" s="167"/>
      <c r="N1245" s="167"/>
      <c r="O1245" s="167"/>
    </row>
    <row r="1246" spans="1:15" s="151" customFormat="1" ht="6.75" customHeight="1">
      <c r="A1246" s="374"/>
      <c r="B1246" s="355"/>
      <c r="C1246" s="1094"/>
      <c r="D1246" s="933"/>
      <c r="E1246" s="331"/>
      <c r="F1246" s="331"/>
      <c r="G1246" s="167"/>
      <c r="H1246" s="167"/>
      <c r="I1246" s="167"/>
      <c r="J1246" s="167"/>
      <c r="K1246" s="167"/>
      <c r="L1246" s="167"/>
      <c r="M1246" s="167"/>
      <c r="N1246" s="167"/>
      <c r="O1246" s="167"/>
    </row>
    <row r="1247" spans="1:15" s="151" customFormat="1">
      <c r="A1247" s="374"/>
      <c r="B1247" s="355" t="s">
        <v>2062</v>
      </c>
      <c r="C1247" s="1094" t="s">
        <v>223</v>
      </c>
      <c r="D1247" s="933">
        <v>4</v>
      </c>
      <c r="E1247" s="331"/>
      <c r="F1247" s="331"/>
      <c r="G1247" s="167"/>
      <c r="H1247" s="167"/>
      <c r="I1247" s="167"/>
      <c r="J1247" s="167"/>
      <c r="K1247" s="167"/>
      <c r="L1247" s="167"/>
      <c r="M1247" s="167"/>
      <c r="N1247" s="167"/>
      <c r="O1247" s="167"/>
    </row>
    <row r="1248" spans="1:15" s="364" customFormat="1" ht="7.5" customHeight="1">
      <c r="A1248" s="374"/>
      <c r="B1248" s="360"/>
      <c r="C1248" s="1107"/>
      <c r="D1248" s="943"/>
      <c r="E1248" s="331"/>
      <c r="F1248" s="331"/>
      <c r="G1248" s="363"/>
      <c r="H1248" s="363"/>
      <c r="I1248" s="363"/>
      <c r="J1248" s="363"/>
      <c r="K1248" s="363"/>
      <c r="L1248" s="363"/>
      <c r="M1248" s="363"/>
      <c r="N1248" s="363"/>
      <c r="O1248" s="363"/>
    </row>
    <row r="1249" spans="1:15" s="364" customFormat="1" ht="7.5" customHeight="1">
      <c r="A1249" s="374"/>
      <c r="B1249" s="365"/>
      <c r="C1249" s="1108"/>
      <c r="D1249" s="944"/>
      <c r="E1249" s="365"/>
      <c r="F1249" s="365"/>
      <c r="G1249" s="363"/>
      <c r="H1249" s="363"/>
      <c r="I1249" s="363"/>
      <c r="J1249" s="363"/>
      <c r="K1249" s="363"/>
      <c r="L1249" s="363"/>
      <c r="M1249" s="363"/>
      <c r="N1249" s="363"/>
      <c r="O1249" s="363"/>
    </row>
    <row r="1250" spans="1:15" s="288" customFormat="1">
      <c r="A1250" s="374"/>
      <c r="B1250" s="355"/>
      <c r="C1250" s="1094" t="s">
        <v>1346</v>
      </c>
      <c r="D1250" s="933">
        <v>1</v>
      </c>
      <c r="E1250" s="331"/>
      <c r="F1250" s="331">
        <f>SUM(D1250*E1250)</f>
        <v>0</v>
      </c>
      <c r="G1250" s="197"/>
      <c r="H1250" s="197"/>
      <c r="I1250" s="197"/>
      <c r="J1250" s="197"/>
      <c r="K1250" s="197"/>
      <c r="L1250" s="197"/>
      <c r="M1250" s="197"/>
      <c r="N1250" s="197"/>
      <c r="O1250" s="197"/>
    </row>
    <row r="1251" spans="1:15" s="288" customFormat="1">
      <c r="A1251" s="374"/>
      <c r="B1251" s="355"/>
      <c r="C1251" s="1094"/>
      <c r="D1251" s="933"/>
      <c r="E1251" s="331"/>
      <c r="F1251" s="331"/>
      <c r="G1251" s="197"/>
      <c r="H1251" s="197"/>
      <c r="I1251" s="197"/>
      <c r="J1251" s="197"/>
      <c r="K1251" s="197"/>
      <c r="L1251" s="197"/>
      <c r="M1251" s="197"/>
      <c r="N1251" s="197"/>
      <c r="O1251" s="197"/>
    </row>
    <row r="1252" spans="1:15" s="288" customFormat="1" ht="53.25" customHeight="1">
      <c r="A1252" s="374">
        <v>71</v>
      </c>
      <c r="B1252" s="355" t="s">
        <v>2853</v>
      </c>
      <c r="C1252" s="1094"/>
      <c r="D1252" s="933"/>
      <c r="E1252" s="331"/>
      <c r="F1252" s="331">
        <f>PRODUCT(D1252:E1252)</f>
        <v>0</v>
      </c>
      <c r="G1252" s="197"/>
      <c r="H1252" s="197"/>
      <c r="I1252" s="197"/>
      <c r="J1252" s="197"/>
      <c r="K1252" s="197"/>
      <c r="L1252" s="197"/>
      <c r="M1252" s="197"/>
      <c r="N1252" s="197"/>
      <c r="O1252" s="197"/>
    </row>
    <row r="1253" spans="1:15" s="151" customFormat="1" ht="6.75" customHeight="1">
      <c r="A1253" s="374"/>
      <c r="B1253" s="355"/>
      <c r="C1253" s="1094"/>
      <c r="D1253" s="933"/>
      <c r="E1253" s="331"/>
      <c r="F1253" s="331">
        <f>PRODUCT(D1253:E1253)</f>
        <v>0</v>
      </c>
      <c r="G1253" s="167"/>
      <c r="H1253" s="167"/>
      <c r="I1253" s="167"/>
      <c r="J1253" s="167"/>
      <c r="K1253" s="167"/>
      <c r="L1253" s="167"/>
      <c r="M1253" s="167"/>
      <c r="N1253" s="167"/>
      <c r="O1253" s="167"/>
    </row>
    <row r="1254" spans="1:15" s="151" customFormat="1">
      <c r="A1254" s="374"/>
      <c r="B1254" s="355" t="s">
        <v>1878</v>
      </c>
      <c r="C1254" s="1094" t="s">
        <v>223</v>
      </c>
      <c r="D1254" s="933">
        <v>1</v>
      </c>
      <c r="E1254" s="331"/>
      <c r="F1254" s="331"/>
      <c r="G1254" s="167"/>
      <c r="H1254" s="167"/>
      <c r="I1254" s="167"/>
      <c r="J1254" s="167"/>
      <c r="K1254" s="167"/>
      <c r="L1254" s="167"/>
      <c r="M1254" s="167"/>
      <c r="N1254" s="167"/>
      <c r="O1254" s="167"/>
    </row>
    <row r="1255" spans="1:15" s="151" customFormat="1" ht="6.75" customHeight="1">
      <c r="A1255" s="374"/>
      <c r="B1255" s="355"/>
      <c r="C1255" s="1094"/>
      <c r="D1255" s="933"/>
      <c r="E1255" s="331"/>
      <c r="F1255" s="331"/>
      <c r="G1255" s="167"/>
      <c r="H1255" s="167"/>
      <c r="I1255" s="167"/>
      <c r="J1255" s="167"/>
      <c r="K1255" s="167"/>
      <c r="L1255" s="167"/>
      <c r="M1255" s="167"/>
      <c r="N1255" s="167"/>
      <c r="O1255" s="167"/>
    </row>
    <row r="1256" spans="1:15" s="151" customFormat="1">
      <c r="A1256" s="374"/>
      <c r="B1256" s="355" t="s">
        <v>1879</v>
      </c>
      <c r="C1256" s="1094" t="s">
        <v>223</v>
      </c>
      <c r="D1256" s="933">
        <v>1</v>
      </c>
      <c r="E1256" s="331"/>
      <c r="F1256" s="331"/>
      <c r="G1256" s="167"/>
      <c r="H1256" s="167"/>
      <c r="I1256" s="167"/>
      <c r="J1256" s="167"/>
      <c r="K1256" s="167"/>
      <c r="L1256" s="167"/>
      <c r="M1256" s="167"/>
      <c r="N1256" s="167"/>
      <c r="O1256" s="167"/>
    </row>
    <row r="1257" spans="1:15" s="151" customFormat="1" ht="6.75" customHeight="1">
      <c r="A1257" s="374"/>
      <c r="B1257" s="355"/>
      <c r="C1257" s="1094"/>
      <c r="D1257" s="933"/>
      <c r="E1257" s="331"/>
      <c r="F1257" s="331"/>
      <c r="G1257" s="167"/>
      <c r="H1257" s="167"/>
      <c r="I1257" s="167"/>
      <c r="J1257" s="167"/>
      <c r="K1257" s="167"/>
      <c r="L1257" s="167"/>
      <c r="M1257" s="167"/>
      <c r="N1257" s="167"/>
      <c r="O1257" s="167"/>
    </row>
    <row r="1258" spans="1:15" s="151" customFormat="1">
      <c r="A1258" s="374"/>
      <c r="B1258" s="355" t="s">
        <v>1880</v>
      </c>
      <c r="C1258" s="1094" t="s">
        <v>223</v>
      </c>
      <c r="D1258" s="933">
        <v>1</v>
      </c>
      <c r="E1258" s="331"/>
      <c r="F1258" s="331"/>
      <c r="G1258" s="167"/>
      <c r="H1258" s="167"/>
      <c r="I1258" s="167"/>
      <c r="J1258" s="167"/>
      <c r="K1258" s="167"/>
      <c r="L1258" s="167"/>
      <c r="M1258" s="167"/>
      <c r="N1258" s="167"/>
      <c r="O1258" s="167"/>
    </row>
    <row r="1259" spans="1:15" s="151" customFormat="1" ht="6.75" customHeight="1">
      <c r="A1259" s="374"/>
      <c r="B1259" s="355"/>
      <c r="C1259" s="1094"/>
      <c r="D1259" s="933"/>
      <c r="E1259" s="331"/>
      <c r="F1259" s="331"/>
      <c r="G1259" s="167"/>
      <c r="H1259" s="167"/>
      <c r="I1259" s="167"/>
      <c r="J1259" s="167"/>
      <c r="K1259" s="167"/>
      <c r="L1259" s="167"/>
      <c r="M1259" s="167"/>
      <c r="N1259" s="167"/>
      <c r="O1259" s="167"/>
    </row>
    <row r="1260" spans="1:15" s="151" customFormat="1">
      <c r="A1260" s="374"/>
      <c r="B1260" s="355" t="s">
        <v>2062</v>
      </c>
      <c r="C1260" s="1094" t="s">
        <v>223</v>
      </c>
      <c r="D1260" s="933">
        <v>3</v>
      </c>
      <c r="E1260" s="331"/>
      <c r="F1260" s="331"/>
      <c r="G1260" s="167"/>
      <c r="H1260" s="167"/>
      <c r="I1260" s="167"/>
      <c r="J1260" s="167"/>
      <c r="K1260" s="167"/>
      <c r="L1260" s="167"/>
      <c r="M1260" s="167"/>
      <c r="N1260" s="167"/>
      <c r="O1260" s="167"/>
    </row>
    <row r="1261" spans="1:15" s="151" customFormat="1" ht="6.75" customHeight="1">
      <c r="A1261" s="374"/>
      <c r="B1261" s="355"/>
      <c r="C1261" s="1094"/>
      <c r="D1261" s="933"/>
      <c r="E1261" s="331"/>
      <c r="F1261" s="331"/>
      <c r="G1261" s="167"/>
      <c r="H1261" s="167"/>
      <c r="I1261" s="167"/>
      <c r="J1261" s="167"/>
      <c r="K1261" s="167"/>
      <c r="L1261" s="167"/>
      <c r="M1261" s="167"/>
      <c r="N1261" s="167"/>
      <c r="O1261" s="167"/>
    </row>
    <row r="1262" spans="1:15" s="151" customFormat="1">
      <c r="A1262" s="374"/>
      <c r="B1262" s="355" t="s">
        <v>2067</v>
      </c>
      <c r="C1262" s="1094" t="s">
        <v>223</v>
      </c>
      <c r="D1262" s="933">
        <v>1</v>
      </c>
      <c r="E1262" s="331"/>
      <c r="F1262" s="331"/>
      <c r="G1262" s="167"/>
      <c r="H1262" s="167"/>
      <c r="I1262" s="167"/>
      <c r="J1262" s="167"/>
      <c r="K1262" s="167"/>
      <c r="L1262" s="167"/>
      <c r="M1262" s="167"/>
      <c r="N1262" s="167"/>
      <c r="O1262" s="167"/>
    </row>
    <row r="1263" spans="1:15" s="364" customFormat="1" ht="7.5" customHeight="1">
      <c r="A1263" s="374"/>
      <c r="B1263" s="360"/>
      <c r="C1263" s="1107"/>
      <c r="D1263" s="943"/>
      <c r="E1263" s="331"/>
      <c r="F1263" s="331"/>
      <c r="G1263" s="363"/>
      <c r="H1263" s="363"/>
      <c r="I1263" s="363"/>
      <c r="J1263" s="363"/>
      <c r="K1263" s="363"/>
      <c r="L1263" s="363"/>
      <c r="M1263" s="363"/>
      <c r="N1263" s="363"/>
      <c r="O1263" s="363"/>
    </row>
    <row r="1264" spans="1:15" s="364" customFormat="1" ht="7.5" customHeight="1">
      <c r="A1264" s="374"/>
      <c r="B1264" s="365"/>
      <c r="C1264" s="1108"/>
      <c r="D1264" s="944"/>
      <c r="E1264" s="365"/>
      <c r="F1264" s="365"/>
      <c r="G1264" s="363"/>
      <c r="H1264" s="363"/>
      <c r="I1264" s="363"/>
      <c r="J1264" s="363"/>
      <c r="K1264" s="363"/>
      <c r="L1264" s="363"/>
      <c r="M1264" s="363"/>
      <c r="N1264" s="363"/>
      <c r="O1264" s="363"/>
    </row>
    <row r="1265" spans="1:15" s="288" customFormat="1">
      <c r="A1265" s="374"/>
      <c r="B1265" s="355"/>
      <c r="C1265" s="1094" t="s">
        <v>1346</v>
      </c>
      <c r="D1265" s="933">
        <v>1</v>
      </c>
      <c r="E1265" s="331"/>
      <c r="F1265" s="331">
        <f>SUM(D1265*E1265)</f>
        <v>0</v>
      </c>
      <c r="G1265" s="197"/>
      <c r="H1265" s="197"/>
      <c r="I1265" s="197"/>
      <c r="J1265" s="197"/>
      <c r="K1265" s="197"/>
      <c r="L1265" s="197"/>
      <c r="M1265" s="197"/>
      <c r="N1265" s="197"/>
      <c r="O1265" s="197"/>
    </row>
    <row r="1266" spans="1:15" s="288" customFormat="1">
      <c r="A1266" s="374"/>
      <c r="B1266" s="355"/>
      <c r="C1266" s="1094"/>
      <c r="D1266" s="933"/>
      <c r="E1266" s="331"/>
      <c r="F1266" s="331"/>
      <c r="G1266" s="197"/>
      <c r="H1266" s="197"/>
      <c r="I1266" s="197"/>
      <c r="J1266" s="197"/>
      <c r="K1266" s="197"/>
      <c r="L1266" s="197"/>
      <c r="M1266" s="197"/>
      <c r="N1266" s="197"/>
      <c r="O1266" s="197"/>
    </row>
    <row r="1267" spans="1:15" s="288" customFormat="1" ht="53.25" customHeight="1">
      <c r="A1267" s="374">
        <v>72</v>
      </c>
      <c r="B1267" s="355" t="s">
        <v>2853</v>
      </c>
      <c r="C1267" s="1094"/>
      <c r="D1267" s="933"/>
      <c r="E1267" s="331"/>
      <c r="F1267" s="331">
        <f>PRODUCT(D1267:E1267)</f>
        <v>0</v>
      </c>
      <c r="G1267" s="197"/>
      <c r="H1267" s="197"/>
      <c r="I1267" s="197"/>
      <c r="J1267" s="197"/>
      <c r="K1267" s="197"/>
      <c r="L1267" s="197"/>
      <c r="M1267" s="197"/>
      <c r="N1267" s="197"/>
      <c r="O1267" s="197"/>
    </row>
    <row r="1268" spans="1:15" s="151" customFormat="1" ht="6.75" customHeight="1">
      <c r="A1268" s="374"/>
      <c r="B1268" s="355"/>
      <c r="C1268" s="1094"/>
      <c r="D1268" s="933"/>
      <c r="E1268" s="331"/>
      <c r="F1268" s="331">
        <f>PRODUCT(D1268:E1268)</f>
        <v>0</v>
      </c>
      <c r="G1268" s="167"/>
      <c r="H1268" s="167"/>
      <c r="I1268" s="167"/>
      <c r="J1268" s="167"/>
      <c r="K1268" s="167"/>
      <c r="L1268" s="167"/>
      <c r="M1268" s="167"/>
      <c r="N1268" s="167"/>
      <c r="O1268" s="167"/>
    </row>
    <row r="1269" spans="1:15" s="151" customFormat="1">
      <c r="A1269" s="374"/>
      <c r="B1269" s="355" t="s">
        <v>1878</v>
      </c>
      <c r="C1269" s="1094" t="s">
        <v>223</v>
      </c>
      <c r="D1269" s="933">
        <v>1</v>
      </c>
      <c r="E1269" s="331"/>
      <c r="F1269" s="331"/>
      <c r="G1269" s="167"/>
      <c r="H1269" s="167"/>
      <c r="I1269" s="167"/>
      <c r="J1269" s="167"/>
      <c r="K1269" s="167"/>
      <c r="L1269" s="167"/>
      <c r="M1269" s="167"/>
      <c r="N1269" s="167"/>
      <c r="O1269" s="167"/>
    </row>
    <row r="1270" spans="1:15" s="151" customFormat="1" ht="6.75" customHeight="1">
      <c r="A1270" s="374"/>
      <c r="B1270" s="355"/>
      <c r="C1270" s="1094"/>
      <c r="D1270" s="933"/>
      <c r="E1270" s="331"/>
      <c r="F1270" s="331"/>
      <c r="G1270" s="167"/>
      <c r="H1270" s="167"/>
      <c r="I1270" s="167"/>
      <c r="J1270" s="167"/>
      <c r="K1270" s="167"/>
      <c r="L1270" s="167"/>
      <c r="M1270" s="167"/>
      <c r="N1270" s="167"/>
      <c r="O1270" s="167"/>
    </row>
    <row r="1271" spans="1:15" s="151" customFormat="1">
      <c r="A1271" s="374"/>
      <c r="B1271" s="355" t="s">
        <v>1879</v>
      </c>
      <c r="C1271" s="1094" t="s">
        <v>223</v>
      </c>
      <c r="D1271" s="933">
        <v>1</v>
      </c>
      <c r="E1271" s="331"/>
      <c r="F1271" s="331"/>
      <c r="G1271" s="167"/>
      <c r="H1271" s="167"/>
      <c r="I1271" s="167"/>
      <c r="J1271" s="167"/>
      <c r="K1271" s="167"/>
      <c r="L1271" s="167"/>
      <c r="M1271" s="167"/>
      <c r="N1271" s="167"/>
      <c r="O1271" s="167"/>
    </row>
    <row r="1272" spans="1:15" s="151" customFormat="1" ht="6.75" customHeight="1">
      <c r="A1272" s="374"/>
      <c r="B1272" s="355"/>
      <c r="C1272" s="1094"/>
      <c r="D1272" s="933"/>
      <c r="E1272" s="331"/>
      <c r="F1272" s="331"/>
      <c r="G1272" s="167"/>
      <c r="H1272" s="167"/>
      <c r="I1272" s="167"/>
      <c r="J1272" s="167"/>
      <c r="K1272" s="167"/>
      <c r="L1272" s="167"/>
      <c r="M1272" s="167"/>
      <c r="N1272" s="167"/>
      <c r="O1272" s="167"/>
    </row>
    <row r="1273" spans="1:15" s="151" customFormat="1">
      <c r="A1273" s="374"/>
      <c r="B1273" s="355" t="s">
        <v>1880</v>
      </c>
      <c r="C1273" s="1094" t="s">
        <v>223</v>
      </c>
      <c r="D1273" s="933">
        <v>1</v>
      </c>
      <c r="E1273" s="331"/>
      <c r="F1273" s="331"/>
      <c r="G1273" s="167"/>
      <c r="H1273" s="167"/>
      <c r="I1273" s="167"/>
      <c r="J1273" s="167"/>
      <c r="K1273" s="167"/>
      <c r="L1273" s="167"/>
      <c r="M1273" s="167"/>
      <c r="N1273" s="167"/>
      <c r="O1273" s="167"/>
    </row>
    <row r="1274" spans="1:15" s="151" customFormat="1" ht="6.75" customHeight="1">
      <c r="A1274" s="374"/>
      <c r="B1274" s="355"/>
      <c r="C1274" s="1094"/>
      <c r="D1274" s="933"/>
      <c r="E1274" s="331"/>
      <c r="F1274" s="331"/>
      <c r="G1274" s="167"/>
      <c r="H1274" s="167"/>
      <c r="I1274" s="167"/>
      <c r="J1274" s="167"/>
      <c r="K1274" s="167"/>
      <c r="L1274" s="167"/>
      <c r="M1274" s="167"/>
      <c r="N1274" s="167"/>
      <c r="O1274" s="167"/>
    </row>
    <row r="1275" spans="1:15" s="151" customFormat="1">
      <c r="A1275" s="374"/>
      <c r="B1275" s="355" t="s">
        <v>2067</v>
      </c>
      <c r="C1275" s="1094" t="s">
        <v>223</v>
      </c>
      <c r="D1275" s="933">
        <v>4</v>
      </c>
      <c r="E1275" s="331"/>
      <c r="F1275" s="331"/>
      <c r="G1275" s="167"/>
      <c r="H1275" s="167"/>
      <c r="I1275" s="167"/>
      <c r="J1275" s="167"/>
      <c r="K1275" s="167"/>
      <c r="L1275" s="167"/>
      <c r="M1275" s="167"/>
      <c r="N1275" s="167"/>
      <c r="O1275" s="167"/>
    </row>
    <row r="1276" spans="1:15" s="364" customFormat="1" ht="7.5" customHeight="1">
      <c r="A1276" s="374"/>
      <c r="B1276" s="360"/>
      <c r="C1276" s="1107"/>
      <c r="D1276" s="943"/>
      <c r="E1276" s="331"/>
      <c r="F1276" s="331"/>
      <c r="G1276" s="363"/>
      <c r="H1276" s="363"/>
      <c r="I1276" s="363"/>
      <c r="J1276" s="363"/>
      <c r="K1276" s="363"/>
      <c r="L1276" s="363"/>
      <c r="M1276" s="363"/>
      <c r="N1276" s="363"/>
      <c r="O1276" s="363"/>
    </row>
    <row r="1277" spans="1:15" s="364" customFormat="1" ht="7.5" customHeight="1">
      <c r="A1277" s="374"/>
      <c r="B1277" s="365"/>
      <c r="C1277" s="1108"/>
      <c r="D1277" s="944"/>
      <c r="E1277" s="365"/>
      <c r="F1277" s="365"/>
      <c r="G1277" s="363"/>
      <c r="H1277" s="363"/>
      <c r="I1277" s="363"/>
      <c r="J1277" s="363"/>
      <c r="K1277" s="363"/>
      <c r="L1277" s="363"/>
      <c r="M1277" s="363"/>
      <c r="N1277" s="363"/>
      <c r="O1277" s="363"/>
    </row>
    <row r="1278" spans="1:15" s="288" customFormat="1">
      <c r="A1278" s="374"/>
      <c r="B1278" s="355"/>
      <c r="C1278" s="1094" t="s">
        <v>1346</v>
      </c>
      <c r="D1278" s="933">
        <v>1</v>
      </c>
      <c r="E1278" s="331"/>
      <c r="F1278" s="331">
        <f>SUM(D1278*E1278)</f>
        <v>0</v>
      </c>
      <c r="G1278" s="197"/>
      <c r="H1278" s="197"/>
      <c r="I1278" s="197"/>
      <c r="J1278" s="197"/>
      <c r="K1278" s="197"/>
      <c r="L1278" s="197"/>
      <c r="M1278" s="197"/>
      <c r="N1278" s="197"/>
      <c r="O1278" s="197"/>
    </row>
    <row r="1279" spans="1:15" s="288" customFormat="1">
      <c r="A1279" s="374"/>
      <c r="B1279" s="355"/>
      <c r="C1279" s="1094"/>
      <c r="D1279" s="933"/>
      <c r="E1279" s="331"/>
      <c r="F1279" s="331"/>
      <c r="G1279" s="197"/>
      <c r="H1279" s="197"/>
      <c r="I1279" s="197"/>
      <c r="J1279" s="197"/>
      <c r="K1279" s="197"/>
      <c r="L1279" s="197"/>
      <c r="M1279" s="197"/>
      <c r="N1279" s="197"/>
      <c r="O1279" s="197"/>
    </row>
    <row r="1280" spans="1:15" s="288" customFormat="1" ht="53.25" customHeight="1">
      <c r="A1280" s="374">
        <v>73</v>
      </c>
      <c r="B1280" s="355" t="s">
        <v>2854</v>
      </c>
      <c r="C1280" s="1094"/>
      <c r="D1280" s="933"/>
      <c r="E1280" s="331"/>
      <c r="F1280" s="331">
        <f>PRODUCT(D1280:E1280)</f>
        <v>0</v>
      </c>
      <c r="G1280" s="197"/>
      <c r="H1280" s="197"/>
      <c r="I1280" s="197"/>
      <c r="J1280" s="197"/>
      <c r="K1280" s="197"/>
      <c r="L1280" s="197"/>
      <c r="M1280" s="197"/>
      <c r="N1280" s="197"/>
      <c r="O1280" s="197"/>
    </row>
    <row r="1281" spans="1:15" s="151" customFormat="1" ht="6.75" customHeight="1">
      <c r="A1281" s="374"/>
      <c r="B1281" s="355"/>
      <c r="C1281" s="1094"/>
      <c r="D1281" s="933"/>
      <c r="E1281" s="331"/>
      <c r="F1281" s="331">
        <f>PRODUCT(D1281:E1281)</f>
        <v>0</v>
      </c>
      <c r="G1281" s="167"/>
      <c r="H1281" s="167"/>
      <c r="I1281" s="167"/>
      <c r="J1281" s="167"/>
      <c r="K1281" s="167"/>
      <c r="L1281" s="167"/>
      <c r="M1281" s="167"/>
      <c r="N1281" s="167"/>
      <c r="O1281" s="167"/>
    </row>
    <row r="1282" spans="1:15" s="151" customFormat="1">
      <c r="A1282" s="374"/>
      <c r="B1282" s="355" t="s">
        <v>1878</v>
      </c>
      <c r="C1282" s="1094" t="s">
        <v>223</v>
      </c>
      <c r="D1282" s="933">
        <v>1</v>
      </c>
      <c r="E1282" s="331"/>
      <c r="F1282" s="331"/>
      <c r="G1282" s="167"/>
      <c r="H1282" s="167"/>
      <c r="I1282" s="167"/>
      <c r="J1282" s="167"/>
      <c r="K1282" s="167"/>
      <c r="L1282" s="167"/>
      <c r="M1282" s="167"/>
      <c r="N1282" s="167"/>
      <c r="O1282" s="167"/>
    </row>
    <row r="1283" spans="1:15" s="151" customFormat="1" ht="6.75" customHeight="1">
      <c r="A1283" s="374"/>
      <c r="B1283" s="355"/>
      <c r="C1283" s="1094"/>
      <c r="D1283" s="933"/>
      <c r="E1283" s="331"/>
      <c r="F1283" s="331"/>
      <c r="G1283" s="167"/>
      <c r="H1283" s="167"/>
      <c r="I1283" s="167"/>
      <c r="J1283" s="167"/>
      <c r="K1283" s="167"/>
      <c r="L1283" s="167"/>
      <c r="M1283" s="167"/>
      <c r="N1283" s="167"/>
      <c r="O1283" s="167"/>
    </row>
    <row r="1284" spans="1:15" s="151" customFormat="1">
      <c r="A1284" s="374"/>
      <c r="B1284" s="355" t="s">
        <v>1879</v>
      </c>
      <c r="C1284" s="1094" t="s">
        <v>223</v>
      </c>
      <c r="D1284" s="933">
        <v>1</v>
      </c>
      <c r="E1284" s="331"/>
      <c r="F1284" s="331"/>
      <c r="G1284" s="167"/>
      <c r="H1284" s="167"/>
      <c r="I1284" s="167"/>
      <c r="J1284" s="167"/>
      <c r="K1284" s="167"/>
      <c r="L1284" s="167"/>
      <c r="M1284" s="167"/>
      <c r="N1284" s="167"/>
      <c r="O1284" s="167"/>
    </row>
    <row r="1285" spans="1:15" s="151" customFormat="1" ht="6.75" customHeight="1">
      <c r="A1285" s="374"/>
      <c r="B1285" s="355"/>
      <c r="C1285" s="1094"/>
      <c r="D1285" s="933"/>
      <c r="E1285" s="331"/>
      <c r="F1285" s="331"/>
      <c r="G1285" s="167"/>
      <c r="H1285" s="167"/>
      <c r="I1285" s="167"/>
      <c r="J1285" s="167"/>
      <c r="K1285" s="167"/>
      <c r="L1285" s="167"/>
      <c r="M1285" s="167"/>
      <c r="N1285" s="167"/>
      <c r="O1285" s="167"/>
    </row>
    <row r="1286" spans="1:15" s="151" customFormat="1">
      <c r="A1286" s="374"/>
      <c r="B1286" s="355" t="s">
        <v>1880</v>
      </c>
      <c r="C1286" s="1094" t="s">
        <v>223</v>
      </c>
      <c r="D1286" s="933">
        <v>1</v>
      </c>
      <c r="E1286" s="331"/>
      <c r="F1286" s="331"/>
      <c r="G1286" s="167"/>
      <c r="H1286" s="167"/>
      <c r="I1286" s="167"/>
      <c r="J1286" s="167"/>
      <c r="K1286" s="167"/>
      <c r="L1286" s="167"/>
      <c r="M1286" s="167"/>
      <c r="N1286" s="167"/>
      <c r="O1286" s="167"/>
    </row>
    <row r="1287" spans="1:15" s="151" customFormat="1" ht="6.75" customHeight="1">
      <c r="A1287" s="374"/>
      <c r="B1287" s="355"/>
      <c r="C1287" s="1094"/>
      <c r="D1287" s="933"/>
      <c r="E1287" s="331"/>
      <c r="F1287" s="331"/>
      <c r="G1287" s="167"/>
      <c r="H1287" s="167"/>
      <c r="I1287" s="167"/>
      <c r="J1287" s="167"/>
      <c r="K1287" s="167"/>
      <c r="L1287" s="167"/>
      <c r="M1287" s="167"/>
      <c r="N1287" s="167"/>
      <c r="O1287" s="167"/>
    </row>
    <row r="1288" spans="1:15" s="151" customFormat="1">
      <c r="A1288" s="374"/>
      <c r="B1288" s="355" t="s">
        <v>2066</v>
      </c>
      <c r="C1288" s="1094" t="s">
        <v>223</v>
      </c>
      <c r="D1288" s="933">
        <v>7</v>
      </c>
      <c r="E1288" s="331"/>
      <c r="F1288" s="331"/>
      <c r="G1288" s="167"/>
      <c r="H1288" s="167"/>
      <c r="I1288" s="167"/>
      <c r="J1288" s="167"/>
      <c r="K1288" s="167"/>
      <c r="L1288" s="167"/>
      <c r="M1288" s="167"/>
      <c r="N1288" s="167"/>
      <c r="O1288" s="167"/>
    </row>
    <row r="1289" spans="1:15" s="364" customFormat="1" ht="7.5" customHeight="1">
      <c r="A1289" s="374"/>
      <c r="B1289" s="360"/>
      <c r="C1289" s="1107"/>
      <c r="D1289" s="943"/>
      <c r="E1289" s="331"/>
      <c r="F1289" s="331"/>
      <c r="G1289" s="363"/>
      <c r="H1289" s="363"/>
      <c r="I1289" s="363"/>
      <c r="J1289" s="363"/>
      <c r="K1289" s="363"/>
      <c r="L1289" s="363"/>
      <c r="M1289" s="363"/>
      <c r="N1289" s="363"/>
      <c r="O1289" s="363"/>
    </row>
    <row r="1290" spans="1:15" s="364" customFormat="1" ht="7.5" customHeight="1">
      <c r="A1290" s="374"/>
      <c r="B1290" s="365"/>
      <c r="C1290" s="1108"/>
      <c r="D1290" s="944"/>
      <c r="E1290" s="365"/>
      <c r="F1290" s="365"/>
      <c r="G1290" s="363"/>
      <c r="H1290" s="363"/>
      <c r="I1290" s="363"/>
      <c r="J1290" s="363"/>
      <c r="K1290" s="363"/>
      <c r="L1290" s="363"/>
      <c r="M1290" s="363"/>
      <c r="N1290" s="363"/>
      <c r="O1290" s="363"/>
    </row>
    <row r="1291" spans="1:15" s="288" customFormat="1">
      <c r="A1291" s="374"/>
      <c r="B1291" s="355"/>
      <c r="C1291" s="1094" t="s">
        <v>1346</v>
      </c>
      <c r="D1291" s="933">
        <v>1</v>
      </c>
      <c r="E1291" s="331"/>
      <c r="F1291" s="331">
        <f>SUM(D1291*E1291)</f>
        <v>0</v>
      </c>
      <c r="G1291" s="197"/>
      <c r="H1291" s="197"/>
      <c r="I1291" s="197"/>
      <c r="J1291" s="197"/>
      <c r="K1291" s="197"/>
      <c r="L1291" s="197"/>
      <c r="M1291" s="197"/>
      <c r="N1291" s="197"/>
      <c r="O1291" s="197"/>
    </row>
    <row r="1292" spans="1:15" s="288" customFormat="1">
      <c r="A1292" s="374"/>
      <c r="B1292" s="355"/>
      <c r="C1292" s="1094"/>
      <c r="D1292" s="933"/>
      <c r="E1292" s="331"/>
      <c r="F1292" s="331"/>
      <c r="G1292" s="197"/>
      <c r="H1292" s="197"/>
      <c r="I1292" s="197"/>
      <c r="J1292" s="197"/>
      <c r="K1292" s="197"/>
      <c r="L1292" s="197"/>
      <c r="M1292" s="197"/>
      <c r="N1292" s="197"/>
      <c r="O1292" s="197"/>
    </row>
    <row r="1293" spans="1:15" s="288" customFormat="1" ht="25.5" customHeight="1">
      <c r="A1293" s="374">
        <v>74</v>
      </c>
      <c r="B1293" s="355" t="s">
        <v>2855</v>
      </c>
      <c r="C1293" s="1094" t="s">
        <v>223</v>
      </c>
      <c r="D1293" s="933">
        <v>5</v>
      </c>
      <c r="E1293" s="331"/>
      <c r="F1293" s="331">
        <f>SUM(D1293*E1293)</f>
        <v>0</v>
      </c>
      <c r="G1293" s="197"/>
      <c r="H1293" s="197"/>
      <c r="I1293" s="197"/>
      <c r="J1293" s="197"/>
      <c r="K1293" s="197"/>
      <c r="L1293" s="197"/>
      <c r="M1293" s="197"/>
      <c r="N1293" s="197"/>
      <c r="O1293" s="197"/>
    </row>
    <row r="1294" spans="1:15" s="288" customFormat="1" ht="12.75" customHeight="1">
      <c r="A1294" s="374"/>
      <c r="B1294" s="355"/>
      <c r="C1294" s="1094"/>
      <c r="D1294" s="933"/>
      <c r="E1294" s="331"/>
      <c r="F1294" s="331"/>
      <c r="G1294" s="197"/>
      <c r="H1294" s="197"/>
      <c r="I1294" s="197"/>
      <c r="J1294" s="197"/>
      <c r="K1294" s="197"/>
      <c r="L1294" s="197"/>
      <c r="M1294" s="197"/>
      <c r="N1294" s="197"/>
      <c r="O1294" s="197"/>
    </row>
    <row r="1295" spans="1:15" s="288" customFormat="1" ht="25.5">
      <c r="A1295" s="374">
        <v>75</v>
      </c>
      <c r="B1295" s="355" t="s">
        <v>2068</v>
      </c>
      <c r="C1295" s="1094" t="s">
        <v>223</v>
      </c>
      <c r="D1295" s="933">
        <v>19</v>
      </c>
      <c r="E1295" s="331"/>
      <c r="F1295" s="331">
        <f>SUM(D1295*E1295)</f>
        <v>0</v>
      </c>
      <c r="G1295" s="197"/>
      <c r="H1295" s="197"/>
      <c r="I1295" s="197"/>
      <c r="J1295" s="197"/>
      <c r="K1295" s="197"/>
      <c r="L1295" s="197"/>
      <c r="M1295" s="197"/>
      <c r="N1295" s="197"/>
      <c r="O1295" s="197"/>
    </row>
    <row r="1296" spans="1:15" s="288" customFormat="1">
      <c r="A1296" s="374"/>
      <c r="B1296" s="355"/>
      <c r="C1296" s="1094"/>
      <c r="D1296" s="933"/>
      <c r="E1296" s="331"/>
      <c r="F1296" s="331"/>
      <c r="G1296" s="197"/>
      <c r="H1296" s="197"/>
      <c r="I1296" s="197"/>
      <c r="J1296" s="197"/>
      <c r="K1296" s="197"/>
      <c r="L1296" s="197"/>
      <c r="M1296" s="197"/>
      <c r="N1296" s="197"/>
      <c r="O1296" s="197"/>
    </row>
    <row r="1297" spans="1:15" s="288" customFormat="1" ht="25.5">
      <c r="A1297" s="374">
        <v>76</v>
      </c>
      <c r="B1297" s="355" t="s">
        <v>2069</v>
      </c>
      <c r="C1297" s="1094" t="s">
        <v>223</v>
      </c>
      <c r="D1297" s="933">
        <v>20</v>
      </c>
      <c r="E1297" s="331"/>
      <c r="F1297" s="331">
        <f>SUM(D1297*E1297)</f>
        <v>0</v>
      </c>
      <c r="G1297" s="197"/>
      <c r="H1297" s="197"/>
      <c r="I1297" s="197"/>
      <c r="J1297" s="197"/>
      <c r="K1297" s="197"/>
      <c r="L1297" s="197"/>
      <c r="M1297" s="197"/>
      <c r="N1297" s="197"/>
      <c r="O1297" s="197"/>
    </row>
    <row r="1298" spans="1:15" s="151" customFormat="1">
      <c r="A1298" s="374"/>
      <c r="B1298" s="507"/>
      <c r="C1298" s="1149"/>
      <c r="D1298" s="933"/>
      <c r="E1298" s="331"/>
      <c r="F1298" s="331"/>
      <c r="G1298" s="167"/>
      <c r="H1298" s="167"/>
      <c r="I1298" s="167"/>
      <c r="J1298" s="167"/>
      <c r="K1298" s="167"/>
      <c r="L1298" s="167"/>
      <c r="M1298" s="167"/>
      <c r="N1298" s="167"/>
      <c r="O1298" s="167"/>
    </row>
    <row r="1299" spans="1:15" s="288" customFormat="1" ht="63.75">
      <c r="A1299" s="374">
        <v>77</v>
      </c>
      <c r="B1299" s="355" t="s">
        <v>1979</v>
      </c>
      <c r="C1299" s="1094" t="s">
        <v>233</v>
      </c>
      <c r="D1299" s="933">
        <v>1</v>
      </c>
      <c r="E1299" s="331"/>
      <c r="F1299" s="331">
        <f>SUM(D1299*E1299)</f>
        <v>0</v>
      </c>
      <c r="G1299" s="197"/>
      <c r="H1299" s="197"/>
      <c r="I1299" s="197"/>
      <c r="J1299" s="197"/>
      <c r="K1299" s="197"/>
      <c r="L1299" s="197"/>
      <c r="M1299" s="197"/>
      <c r="N1299" s="197"/>
      <c r="O1299" s="197"/>
    </row>
    <row r="1300" spans="1:15" s="151" customFormat="1">
      <c r="A1300" s="374"/>
      <c r="B1300" s="375"/>
      <c r="C1300" s="1109"/>
      <c r="D1300" s="945"/>
      <c r="E1300" s="376"/>
      <c r="F1300" s="376"/>
      <c r="G1300" s="312"/>
      <c r="H1300" s="167"/>
      <c r="I1300" s="167"/>
      <c r="J1300" s="167"/>
      <c r="K1300" s="167"/>
      <c r="L1300" s="167"/>
      <c r="M1300" s="167"/>
      <c r="N1300" s="167"/>
      <c r="O1300" s="167"/>
    </row>
    <row r="1301" spans="1:15" s="151" customFormat="1" ht="63.75">
      <c r="A1301" s="374">
        <v>78</v>
      </c>
      <c r="B1301" s="216" t="s">
        <v>3012</v>
      </c>
      <c r="C1301" s="1109" t="s">
        <v>1871</v>
      </c>
      <c r="D1301" s="945">
        <v>1</v>
      </c>
      <c r="E1301" s="376"/>
      <c r="F1301" s="331">
        <f>SUM(D1301*E1301)</f>
        <v>0</v>
      </c>
      <c r="G1301" s="312"/>
      <c r="H1301" s="167"/>
      <c r="I1301" s="167"/>
      <c r="J1301" s="167"/>
      <c r="K1301" s="167"/>
      <c r="L1301" s="167"/>
      <c r="M1301" s="167"/>
      <c r="N1301" s="167"/>
      <c r="O1301" s="167"/>
    </row>
    <row r="1302" spans="1:15" s="151" customFormat="1">
      <c r="A1302" s="508"/>
      <c r="B1302" s="507"/>
      <c r="C1302" s="1149"/>
      <c r="D1302" s="933"/>
      <c r="E1302" s="331"/>
      <c r="F1302" s="331"/>
      <c r="G1302" s="167"/>
      <c r="H1302" s="167"/>
      <c r="I1302" s="167"/>
      <c r="J1302" s="167"/>
      <c r="K1302" s="167"/>
      <c r="L1302" s="167"/>
      <c r="M1302" s="167"/>
      <c r="N1302" s="167"/>
      <c r="O1302" s="167"/>
    </row>
    <row r="1303" spans="1:15" s="151" customFormat="1">
      <c r="A1303" s="509" t="s">
        <v>172</v>
      </c>
      <c r="B1303" s="309"/>
      <c r="C1303" s="1095"/>
      <c r="D1303" s="934"/>
      <c r="E1303" s="310"/>
      <c r="F1303" s="310">
        <f>SUM(F946:F1301)</f>
        <v>0</v>
      </c>
      <c r="G1303" s="167"/>
      <c r="H1303" s="167"/>
      <c r="I1303" s="167"/>
      <c r="J1303" s="167"/>
      <c r="K1303" s="167"/>
      <c r="L1303" s="167"/>
      <c r="M1303" s="167"/>
      <c r="N1303" s="167"/>
      <c r="O1303" s="167"/>
    </row>
    <row r="1304" spans="1:15" s="151" customFormat="1">
      <c r="A1304" s="313"/>
      <c r="B1304" s="314"/>
      <c r="C1304" s="1096"/>
      <c r="D1304" s="935"/>
      <c r="E1304" s="315"/>
      <c r="F1304" s="315"/>
      <c r="G1304" s="167"/>
      <c r="H1304" s="167"/>
      <c r="I1304" s="167"/>
      <c r="J1304" s="167"/>
      <c r="K1304" s="167"/>
      <c r="L1304" s="167"/>
      <c r="M1304" s="167"/>
      <c r="N1304" s="167"/>
      <c r="O1304" s="167"/>
    </row>
    <row r="1305" spans="1:15" s="151" customFormat="1">
      <c r="A1305" s="308">
        <v>4</v>
      </c>
      <c r="B1305" s="309" t="s">
        <v>2070</v>
      </c>
      <c r="C1305" s="1095"/>
      <c r="D1305" s="934"/>
      <c r="E1305" s="310"/>
      <c r="F1305" s="310"/>
      <c r="G1305" s="167"/>
      <c r="H1305" s="167"/>
      <c r="I1305" s="167"/>
      <c r="J1305" s="167"/>
      <c r="K1305" s="167"/>
      <c r="L1305" s="167"/>
      <c r="M1305" s="167"/>
      <c r="N1305" s="167"/>
      <c r="O1305" s="167"/>
    </row>
    <row r="1306" spans="1:15" s="151" customFormat="1" ht="9" customHeight="1">
      <c r="A1306" s="994"/>
      <c r="B1306" s="505"/>
      <c r="C1306" s="1144"/>
      <c r="D1306" s="975"/>
      <c r="E1306" s="506"/>
      <c r="F1306" s="506"/>
      <c r="G1306" s="167"/>
      <c r="H1306" s="167"/>
      <c r="I1306" s="167"/>
      <c r="J1306" s="167"/>
      <c r="K1306" s="167"/>
      <c r="L1306" s="167"/>
      <c r="M1306" s="167"/>
      <c r="N1306" s="167"/>
      <c r="O1306" s="167"/>
    </row>
    <row r="1307" spans="1:15" s="151" customFormat="1">
      <c r="A1307" s="1231"/>
      <c r="B1307" s="1232" t="s">
        <v>1717</v>
      </c>
      <c r="C1307" s="1233"/>
      <c r="D1307" s="1234"/>
      <c r="E1307" s="994"/>
      <c r="F1307" s="994"/>
      <c r="G1307" s="167"/>
      <c r="H1307" s="167"/>
      <c r="I1307" s="167"/>
      <c r="J1307" s="167"/>
      <c r="K1307" s="167"/>
      <c r="L1307" s="167"/>
      <c r="M1307" s="167"/>
      <c r="N1307" s="167"/>
      <c r="O1307" s="167"/>
    </row>
    <row r="1308" spans="1:15" s="512" customFormat="1" ht="87" customHeight="1">
      <c r="A1308" s="510"/>
      <c r="B1308" s="930" t="s">
        <v>1872</v>
      </c>
      <c r="C1308" s="1150"/>
      <c r="D1308" s="976"/>
      <c r="E1308" s="930"/>
      <c r="F1308" s="511"/>
    </row>
    <row r="1309" spans="1:15" s="151" customFormat="1">
      <c r="A1309" s="994"/>
      <c r="B1309" s="505"/>
      <c r="C1309" s="1144"/>
      <c r="D1309" s="975"/>
      <c r="E1309" s="506"/>
      <c r="F1309" s="506"/>
      <c r="G1309" s="167"/>
      <c r="H1309" s="167"/>
      <c r="I1309" s="167"/>
      <c r="J1309" s="167"/>
      <c r="K1309" s="167"/>
      <c r="L1309" s="167"/>
      <c r="M1309" s="167"/>
      <c r="N1309" s="167"/>
      <c r="O1309" s="167"/>
    </row>
    <row r="1310" spans="1:15" s="151" customFormat="1">
      <c r="A1310" s="1235" t="s">
        <v>2071</v>
      </c>
      <c r="B1310" s="1236" t="s">
        <v>2072</v>
      </c>
      <c r="C1310" s="1237"/>
      <c r="D1310" s="1238"/>
      <c r="E1310" s="1239"/>
      <c r="F1310" s="1239"/>
      <c r="G1310" s="167"/>
      <c r="H1310" s="167"/>
      <c r="I1310" s="167"/>
      <c r="J1310" s="167"/>
      <c r="K1310" s="167"/>
      <c r="L1310" s="167"/>
      <c r="M1310" s="167"/>
      <c r="N1310" s="167"/>
      <c r="O1310" s="167"/>
    </row>
    <row r="1311" spans="1:15" s="151" customFormat="1" ht="9.75" customHeight="1">
      <c r="A1311" s="994"/>
      <c r="B1311" s="505"/>
      <c r="C1311" s="1144"/>
      <c r="D1311" s="975"/>
      <c r="E1311" s="506"/>
      <c r="F1311" s="506"/>
      <c r="G1311" s="167"/>
      <c r="H1311" s="167"/>
      <c r="I1311" s="167"/>
      <c r="J1311" s="167"/>
      <c r="K1311" s="167"/>
      <c r="L1311" s="167"/>
      <c r="M1311" s="167"/>
      <c r="N1311" s="167"/>
      <c r="O1311" s="167"/>
    </row>
    <row r="1312" spans="1:15" s="288" customFormat="1" ht="63.75">
      <c r="A1312" s="1240">
        <v>1</v>
      </c>
      <c r="B1312" s="515" t="s">
        <v>2073</v>
      </c>
      <c r="C1312" s="225" t="s">
        <v>1236</v>
      </c>
      <c r="D1312" s="226">
        <v>40</v>
      </c>
      <c r="E1312" s="203"/>
      <c r="F1312" s="203">
        <f>E1312*D1312</f>
        <v>0</v>
      </c>
      <c r="G1312" s="197"/>
      <c r="H1312" s="197"/>
      <c r="I1312" s="197"/>
      <c r="J1312" s="197"/>
      <c r="K1312" s="197"/>
      <c r="L1312" s="197"/>
      <c r="M1312" s="197"/>
      <c r="N1312" s="197"/>
      <c r="O1312" s="197"/>
    </row>
    <row r="1313" spans="1:15" s="151" customFormat="1" ht="9" customHeight="1">
      <c r="A1313" s="994"/>
      <c r="B1313" s="995"/>
      <c r="C1313" s="1151"/>
      <c r="D1313" s="226"/>
      <c r="E1313" s="203"/>
      <c r="F1313" s="203"/>
      <c r="G1313" s="167"/>
      <c r="H1313" s="167"/>
      <c r="I1313" s="167"/>
      <c r="J1313" s="167"/>
      <c r="K1313" s="167"/>
      <c r="L1313" s="167"/>
      <c r="M1313" s="167"/>
      <c r="N1313" s="167"/>
      <c r="O1313" s="167"/>
    </row>
    <row r="1314" spans="1:15" s="288" customFormat="1" ht="66" customHeight="1">
      <c r="A1314" s="1240">
        <v>2</v>
      </c>
      <c r="B1314" s="210" t="s">
        <v>2074</v>
      </c>
      <c r="C1314" s="225" t="s">
        <v>223</v>
      </c>
      <c r="D1314" s="226">
        <v>5</v>
      </c>
      <c r="E1314" s="203"/>
      <c r="F1314" s="203">
        <f>E1314*D1314</f>
        <v>0</v>
      </c>
      <c r="G1314" s="197"/>
      <c r="H1314" s="197"/>
      <c r="I1314" s="197"/>
      <c r="J1314" s="197"/>
      <c r="K1314" s="197"/>
      <c r="L1314" s="197"/>
      <c r="M1314" s="197"/>
      <c r="N1314" s="197"/>
      <c r="O1314" s="197"/>
    </row>
    <row r="1315" spans="1:15" s="151" customFormat="1">
      <c r="A1315" s="1240"/>
      <c r="B1315" s="995"/>
      <c r="C1315" s="1151"/>
      <c r="D1315" s="226"/>
      <c r="E1315" s="203"/>
      <c r="F1315" s="203"/>
      <c r="G1315" s="167"/>
      <c r="H1315" s="167"/>
      <c r="I1315" s="167"/>
      <c r="J1315" s="167"/>
      <c r="K1315" s="167"/>
      <c r="L1315" s="167"/>
      <c r="M1315" s="167"/>
      <c r="N1315" s="167"/>
      <c r="O1315" s="167"/>
    </row>
    <row r="1316" spans="1:15" s="288" customFormat="1" ht="40.5" customHeight="1">
      <c r="A1316" s="1240">
        <v>3</v>
      </c>
      <c r="B1316" s="515" t="s">
        <v>2075</v>
      </c>
      <c r="C1316" s="225" t="s">
        <v>2076</v>
      </c>
      <c r="D1316" s="226">
        <v>13</v>
      </c>
      <c r="E1316" s="203"/>
      <c r="F1316" s="203">
        <f>E1316*D1316</f>
        <v>0</v>
      </c>
      <c r="G1316" s="197"/>
      <c r="H1316" s="197"/>
      <c r="I1316" s="197"/>
      <c r="J1316" s="197"/>
      <c r="K1316" s="197"/>
      <c r="L1316" s="197"/>
      <c r="M1316" s="197"/>
      <c r="N1316" s="197"/>
      <c r="O1316" s="197"/>
    </row>
    <row r="1317" spans="1:15" s="288" customFormat="1">
      <c r="A1317" s="1240"/>
      <c r="B1317" s="515"/>
      <c r="C1317" s="225"/>
      <c r="D1317" s="226"/>
      <c r="E1317" s="203"/>
      <c r="F1317" s="203"/>
      <c r="G1317" s="197"/>
      <c r="H1317" s="197"/>
      <c r="I1317" s="197"/>
      <c r="J1317" s="197"/>
      <c r="K1317" s="197"/>
      <c r="L1317" s="197"/>
      <c r="M1317" s="197"/>
      <c r="N1317" s="197"/>
      <c r="O1317" s="197"/>
    </row>
    <row r="1318" spans="1:15" s="288" customFormat="1" ht="38.25">
      <c r="A1318" s="1240">
        <v>4</v>
      </c>
      <c r="B1318" s="210" t="s">
        <v>2077</v>
      </c>
      <c r="C1318" s="225" t="s">
        <v>2076</v>
      </c>
      <c r="D1318" s="226">
        <v>3</v>
      </c>
      <c r="E1318" s="203"/>
      <c r="F1318" s="203">
        <f>E1318*D1318</f>
        <v>0</v>
      </c>
      <c r="G1318" s="197"/>
      <c r="H1318" s="197"/>
      <c r="I1318" s="197"/>
      <c r="J1318" s="197"/>
      <c r="K1318" s="197"/>
      <c r="L1318" s="197"/>
      <c r="M1318" s="197"/>
      <c r="N1318" s="197"/>
      <c r="O1318" s="197"/>
    </row>
    <row r="1319" spans="1:15" s="151" customFormat="1">
      <c r="A1319" s="1240"/>
      <c r="B1319" s="995"/>
      <c r="C1319" s="1151"/>
      <c r="D1319" s="226"/>
      <c r="E1319" s="203"/>
      <c r="F1319" s="203"/>
      <c r="G1319" s="167"/>
      <c r="H1319" s="167"/>
      <c r="I1319" s="167"/>
      <c r="J1319" s="167"/>
      <c r="K1319" s="167"/>
      <c r="L1319" s="167"/>
      <c r="M1319" s="167"/>
      <c r="N1319" s="167"/>
      <c r="O1319" s="167"/>
    </row>
    <row r="1320" spans="1:15" s="288" customFormat="1" ht="38.25">
      <c r="A1320" s="1240">
        <v>5</v>
      </c>
      <c r="B1320" s="515" t="s">
        <v>2078</v>
      </c>
      <c r="C1320" s="225" t="s">
        <v>2076</v>
      </c>
      <c r="D1320" s="226">
        <v>10</v>
      </c>
      <c r="E1320" s="203"/>
      <c r="F1320" s="203">
        <f>E1320*D1320</f>
        <v>0</v>
      </c>
      <c r="G1320" s="197"/>
      <c r="H1320" s="197"/>
      <c r="I1320" s="197"/>
      <c r="J1320" s="197"/>
      <c r="K1320" s="197"/>
      <c r="L1320" s="197"/>
      <c r="M1320" s="197"/>
      <c r="N1320" s="197"/>
      <c r="O1320" s="197"/>
    </row>
    <row r="1321" spans="1:15" s="151" customFormat="1" ht="9.75" customHeight="1">
      <c r="A1321" s="1240"/>
      <c r="B1321" s="995"/>
      <c r="C1321" s="1151"/>
      <c r="D1321" s="226"/>
      <c r="E1321" s="203"/>
      <c r="F1321" s="203"/>
      <c r="G1321" s="167"/>
      <c r="H1321" s="167"/>
      <c r="I1321" s="167"/>
      <c r="J1321" s="167"/>
      <c r="K1321" s="167"/>
      <c r="L1321" s="167"/>
      <c r="M1321" s="167"/>
      <c r="N1321" s="167"/>
      <c r="O1321" s="167"/>
    </row>
    <row r="1322" spans="1:15" s="288" customFormat="1">
      <c r="A1322" s="1240">
        <v>6</v>
      </c>
      <c r="B1322" s="210" t="s">
        <v>2079</v>
      </c>
      <c r="C1322" s="225" t="s">
        <v>1236</v>
      </c>
      <c r="D1322" s="226">
        <v>80</v>
      </c>
      <c r="E1322" s="203"/>
      <c r="F1322" s="203">
        <f>E1322*D1322</f>
        <v>0</v>
      </c>
      <c r="G1322" s="197"/>
      <c r="H1322" s="197"/>
      <c r="I1322" s="197"/>
      <c r="J1322" s="197"/>
      <c r="K1322" s="197"/>
      <c r="L1322" s="197"/>
      <c r="M1322" s="197"/>
      <c r="N1322" s="197"/>
      <c r="O1322" s="197"/>
    </row>
    <row r="1323" spans="1:15" s="151" customFormat="1">
      <c r="A1323" s="1240"/>
      <c r="B1323" s="995"/>
      <c r="C1323" s="1151"/>
      <c r="D1323" s="226"/>
      <c r="E1323" s="203"/>
      <c r="F1323" s="203"/>
      <c r="G1323" s="167"/>
      <c r="H1323" s="167"/>
      <c r="I1323" s="167"/>
      <c r="J1323" s="167"/>
      <c r="K1323" s="167"/>
      <c r="L1323" s="167"/>
      <c r="M1323" s="167"/>
      <c r="N1323" s="167"/>
      <c r="O1323" s="167"/>
    </row>
    <row r="1324" spans="1:15" s="288" customFormat="1" ht="25.5">
      <c r="A1324" s="1240">
        <v>7</v>
      </c>
      <c r="B1324" s="210" t="s">
        <v>2080</v>
      </c>
      <c r="C1324" s="225" t="s">
        <v>1236</v>
      </c>
      <c r="D1324" s="226">
        <v>90</v>
      </c>
      <c r="E1324" s="203"/>
      <c r="F1324" s="203">
        <f>E1324*D1324</f>
        <v>0</v>
      </c>
      <c r="G1324" s="197"/>
      <c r="H1324" s="197"/>
      <c r="I1324" s="197"/>
      <c r="J1324" s="197"/>
      <c r="K1324" s="197"/>
      <c r="L1324" s="197"/>
      <c r="M1324" s="197"/>
      <c r="N1324" s="197"/>
      <c r="O1324" s="197"/>
    </row>
    <row r="1325" spans="1:15" s="151" customFormat="1">
      <c r="A1325" s="1240"/>
      <c r="B1325" s="995"/>
      <c r="C1325" s="1151"/>
      <c r="D1325" s="226"/>
      <c r="E1325" s="203"/>
      <c r="F1325" s="203"/>
      <c r="G1325" s="167"/>
      <c r="H1325" s="167"/>
      <c r="I1325" s="167"/>
      <c r="J1325" s="167"/>
      <c r="K1325" s="167"/>
      <c r="L1325" s="167"/>
      <c r="M1325" s="167"/>
      <c r="N1325" s="167"/>
      <c r="O1325" s="167"/>
    </row>
    <row r="1326" spans="1:15" s="288" customFormat="1" ht="27.75" customHeight="1">
      <c r="A1326" s="1240"/>
      <c r="B1326" s="210" t="s">
        <v>2081</v>
      </c>
      <c r="C1326" s="225"/>
      <c r="D1326" s="226"/>
      <c r="E1326" s="203"/>
      <c r="F1326" s="203"/>
      <c r="G1326" s="197"/>
      <c r="H1326" s="197"/>
      <c r="I1326" s="197"/>
      <c r="J1326" s="197"/>
      <c r="K1326" s="197"/>
      <c r="L1326" s="197"/>
      <c r="M1326" s="197"/>
      <c r="N1326" s="197"/>
      <c r="O1326" s="197"/>
    </row>
    <row r="1327" spans="1:15" s="151" customFormat="1" ht="6.75" customHeight="1">
      <c r="A1327" s="1240"/>
      <c r="B1327" s="995"/>
      <c r="C1327" s="1151"/>
      <c r="D1327" s="226"/>
      <c r="E1327" s="203"/>
      <c r="F1327" s="203"/>
      <c r="G1327" s="167"/>
      <c r="H1327" s="167"/>
      <c r="I1327" s="167"/>
      <c r="J1327" s="167"/>
      <c r="K1327" s="167"/>
      <c r="L1327" s="167"/>
      <c r="M1327" s="167"/>
      <c r="N1327" s="167"/>
      <c r="O1327" s="167"/>
    </row>
    <row r="1328" spans="1:15" s="288" customFormat="1">
      <c r="A1328" s="1240">
        <v>8</v>
      </c>
      <c r="B1328" s="210" t="s">
        <v>2082</v>
      </c>
      <c r="C1328" s="225" t="s">
        <v>1236</v>
      </c>
      <c r="D1328" s="226">
        <v>90</v>
      </c>
      <c r="E1328" s="203"/>
      <c r="F1328" s="203">
        <f>E1328*D1328</f>
        <v>0</v>
      </c>
      <c r="G1328" s="197"/>
      <c r="H1328" s="1488"/>
      <c r="I1328" s="197"/>
      <c r="J1328" s="197"/>
      <c r="K1328" s="197"/>
      <c r="L1328" s="197"/>
      <c r="M1328" s="197"/>
      <c r="N1328" s="197"/>
      <c r="O1328" s="197"/>
    </row>
    <row r="1329" spans="1:15" s="151" customFormat="1" ht="11.25" customHeight="1">
      <c r="A1329" s="1240"/>
      <c r="B1329" s="995"/>
      <c r="C1329" s="1151"/>
      <c r="D1329" s="226"/>
      <c r="E1329" s="203"/>
      <c r="F1329" s="203"/>
      <c r="G1329" s="167"/>
      <c r="H1329" s="167"/>
      <c r="I1329" s="167"/>
      <c r="J1329" s="167"/>
      <c r="K1329" s="167"/>
      <c r="L1329" s="167"/>
      <c r="M1329" s="167"/>
      <c r="N1329" s="167"/>
      <c r="O1329" s="167"/>
    </row>
    <row r="1330" spans="1:15" s="288" customFormat="1" ht="39.75" customHeight="1">
      <c r="A1330" s="1240">
        <v>9</v>
      </c>
      <c r="B1330" s="210" t="s">
        <v>2083</v>
      </c>
      <c r="C1330" s="225" t="s">
        <v>1346</v>
      </c>
      <c r="D1330" s="226">
        <v>2</v>
      </c>
      <c r="E1330" s="203"/>
      <c r="F1330" s="203">
        <f>E1330*D1330</f>
        <v>0</v>
      </c>
      <c r="G1330" s="197"/>
      <c r="H1330" s="197"/>
      <c r="I1330" s="197"/>
      <c r="J1330" s="197"/>
      <c r="K1330" s="197"/>
      <c r="L1330" s="197"/>
      <c r="M1330" s="197"/>
      <c r="N1330" s="197"/>
      <c r="O1330" s="197"/>
    </row>
    <row r="1331" spans="1:15" s="151" customFormat="1" ht="9.75" customHeight="1">
      <c r="A1331" s="1240"/>
      <c r="B1331" s="995"/>
      <c r="C1331" s="1151"/>
      <c r="D1331" s="226"/>
      <c r="E1331" s="203"/>
      <c r="F1331" s="203"/>
      <c r="G1331" s="167"/>
      <c r="H1331" s="197"/>
      <c r="I1331" s="167"/>
      <c r="J1331" s="167"/>
      <c r="K1331" s="167"/>
      <c r="L1331" s="167"/>
      <c r="M1331" s="167"/>
      <c r="N1331" s="167"/>
      <c r="O1331" s="167"/>
    </row>
    <row r="1332" spans="1:15" s="288" customFormat="1" ht="15" customHeight="1">
      <c r="A1332" s="1240">
        <v>10</v>
      </c>
      <c r="B1332" s="210" t="s">
        <v>2084</v>
      </c>
      <c r="C1332" s="225" t="s">
        <v>223</v>
      </c>
      <c r="D1332" s="226">
        <v>4</v>
      </c>
      <c r="E1332" s="203"/>
      <c r="F1332" s="203">
        <f>E1332*D1332</f>
        <v>0</v>
      </c>
      <c r="G1332" s="197"/>
      <c r="H1332" s="197"/>
      <c r="I1332" s="197"/>
      <c r="J1332" s="197"/>
      <c r="K1332" s="197"/>
      <c r="L1332" s="197"/>
      <c r="M1332" s="197"/>
      <c r="N1332" s="197"/>
      <c r="O1332" s="197"/>
    </row>
    <row r="1333" spans="1:15" s="288" customFormat="1" ht="9.75" customHeight="1">
      <c r="A1333" s="1240"/>
      <c r="B1333" s="210"/>
      <c r="C1333" s="225"/>
      <c r="D1333" s="226"/>
      <c r="E1333" s="203"/>
      <c r="F1333" s="203"/>
      <c r="G1333" s="197"/>
      <c r="H1333" s="197"/>
      <c r="I1333" s="197"/>
      <c r="J1333" s="197"/>
      <c r="K1333" s="197"/>
      <c r="L1333" s="197"/>
      <c r="M1333" s="197"/>
      <c r="N1333" s="197"/>
      <c r="O1333" s="197"/>
    </row>
    <row r="1334" spans="1:15" s="288" customFormat="1" ht="63.75">
      <c r="A1334" s="1240">
        <v>11</v>
      </c>
      <c r="B1334" s="210" t="s">
        <v>2085</v>
      </c>
      <c r="C1334" s="225" t="s">
        <v>1236</v>
      </c>
      <c r="D1334" s="226">
        <v>40</v>
      </c>
      <c r="E1334" s="203"/>
      <c r="F1334" s="203">
        <f>E1334*D1334</f>
        <v>0</v>
      </c>
      <c r="G1334" s="197"/>
      <c r="H1334" s="197"/>
      <c r="I1334" s="197"/>
      <c r="J1334" s="197"/>
      <c r="K1334" s="197"/>
      <c r="L1334" s="197"/>
      <c r="M1334" s="197"/>
      <c r="N1334" s="197"/>
      <c r="O1334" s="197"/>
    </row>
    <row r="1335" spans="1:15" s="151" customFormat="1" ht="8.25" customHeight="1">
      <c r="A1335" s="1240"/>
      <c r="B1335" s="995"/>
      <c r="C1335" s="1151"/>
      <c r="D1335" s="226"/>
      <c r="E1335" s="203"/>
      <c r="F1335" s="203"/>
      <c r="G1335" s="167"/>
      <c r="H1335" s="167"/>
      <c r="I1335" s="167"/>
      <c r="J1335" s="167"/>
      <c r="K1335" s="167"/>
      <c r="L1335" s="167"/>
      <c r="M1335" s="167"/>
      <c r="N1335" s="167"/>
      <c r="O1335" s="167"/>
    </row>
    <row r="1336" spans="1:15" s="288" customFormat="1" ht="63.75">
      <c r="A1336" s="1240">
        <v>12</v>
      </c>
      <c r="B1336" s="210" t="s">
        <v>1979</v>
      </c>
      <c r="C1336" s="225" t="s">
        <v>233</v>
      </c>
      <c r="D1336" s="226">
        <v>1</v>
      </c>
      <c r="E1336" s="203"/>
      <c r="F1336" s="203">
        <f>E1336*D1336</f>
        <v>0</v>
      </c>
      <c r="G1336" s="197"/>
      <c r="H1336" s="197"/>
      <c r="I1336" s="197"/>
      <c r="J1336" s="197"/>
      <c r="K1336" s="197"/>
      <c r="L1336" s="197"/>
      <c r="M1336" s="197"/>
      <c r="N1336" s="197"/>
      <c r="O1336" s="197"/>
    </row>
    <row r="1337" spans="1:15" s="151" customFormat="1" ht="12" customHeight="1">
      <c r="A1337" s="531"/>
      <c r="B1337" s="995"/>
      <c r="C1337" s="1151"/>
      <c r="D1337" s="226"/>
      <c r="E1337" s="203"/>
      <c r="F1337" s="203"/>
      <c r="G1337" s="167"/>
      <c r="H1337" s="167"/>
      <c r="I1337" s="167"/>
      <c r="J1337" s="167"/>
      <c r="K1337" s="167"/>
      <c r="L1337" s="167"/>
      <c r="M1337" s="167"/>
      <c r="N1337" s="167"/>
      <c r="O1337" s="167"/>
    </row>
    <row r="1338" spans="1:15" s="151" customFormat="1">
      <c r="A1338" s="1241" t="s">
        <v>2086</v>
      </c>
      <c r="B1338" s="1242" t="s">
        <v>2087</v>
      </c>
      <c r="C1338" s="1243"/>
      <c r="D1338" s="1244"/>
      <c r="E1338" s="1245"/>
      <c r="F1338" s="1245"/>
      <c r="G1338" s="167"/>
      <c r="H1338" s="167"/>
      <c r="I1338" s="167"/>
      <c r="J1338" s="167"/>
      <c r="K1338" s="167"/>
      <c r="L1338" s="167"/>
      <c r="M1338" s="167"/>
      <c r="N1338" s="167"/>
      <c r="O1338" s="167"/>
    </row>
    <row r="1339" spans="1:15" s="151" customFormat="1" ht="10.5" customHeight="1">
      <c r="A1339" s="1231"/>
      <c r="B1339" s="212"/>
      <c r="C1339" s="1233"/>
      <c r="D1339" s="1234"/>
      <c r="E1339" s="994"/>
      <c r="F1339" s="994"/>
      <c r="G1339" s="167"/>
      <c r="H1339" s="167"/>
      <c r="I1339" s="167"/>
      <c r="J1339" s="167"/>
      <c r="K1339" s="167"/>
      <c r="L1339" s="167"/>
      <c r="M1339" s="167"/>
      <c r="N1339" s="167"/>
      <c r="O1339" s="167"/>
    </row>
    <row r="1340" spans="1:15" s="288" customFormat="1" ht="63.75">
      <c r="A1340" s="1240">
        <v>13</v>
      </c>
      <c r="B1340" s="515" t="s">
        <v>2073</v>
      </c>
      <c r="C1340" s="225" t="s">
        <v>1236</v>
      </c>
      <c r="D1340" s="226">
        <v>16</v>
      </c>
      <c r="E1340" s="203"/>
      <c r="F1340" s="203">
        <f>E1340*D1340</f>
        <v>0</v>
      </c>
      <c r="G1340" s="197"/>
      <c r="H1340" s="197"/>
      <c r="I1340" s="197"/>
      <c r="J1340" s="197"/>
      <c r="K1340" s="197"/>
      <c r="L1340" s="197"/>
      <c r="M1340" s="197"/>
      <c r="N1340" s="197"/>
      <c r="O1340" s="197"/>
    </row>
    <row r="1341" spans="1:15" s="151" customFormat="1">
      <c r="A1341" s="1240"/>
      <c r="B1341" s="995"/>
      <c r="C1341" s="1151"/>
      <c r="D1341" s="226"/>
      <c r="E1341" s="203"/>
      <c r="F1341" s="203"/>
      <c r="G1341" s="167"/>
      <c r="H1341" s="167"/>
      <c r="I1341" s="167"/>
      <c r="J1341" s="167"/>
      <c r="K1341" s="167"/>
      <c r="L1341" s="167"/>
      <c r="M1341" s="167"/>
      <c r="N1341" s="167"/>
      <c r="O1341" s="167"/>
    </row>
    <row r="1342" spans="1:15" s="288" customFormat="1" ht="66" customHeight="1">
      <c r="A1342" s="1240">
        <v>14</v>
      </c>
      <c r="B1342" s="210" t="s">
        <v>2074</v>
      </c>
      <c r="C1342" s="225" t="s">
        <v>223</v>
      </c>
      <c r="D1342" s="226">
        <v>2</v>
      </c>
      <c r="E1342" s="203"/>
      <c r="F1342" s="203">
        <f>E1342*D1342</f>
        <v>0</v>
      </c>
      <c r="G1342" s="197"/>
      <c r="H1342" s="197"/>
      <c r="I1342" s="197"/>
      <c r="J1342" s="197"/>
      <c r="K1342" s="197"/>
      <c r="L1342" s="197"/>
      <c r="M1342" s="197"/>
      <c r="N1342" s="197"/>
      <c r="O1342" s="197"/>
    </row>
    <row r="1343" spans="1:15" s="151" customFormat="1">
      <c r="A1343" s="1240"/>
      <c r="B1343" s="995"/>
      <c r="C1343" s="1151"/>
      <c r="D1343" s="226"/>
      <c r="E1343" s="203"/>
      <c r="F1343" s="203"/>
      <c r="G1343" s="167"/>
      <c r="H1343" s="167"/>
      <c r="I1343" s="167"/>
      <c r="J1343" s="167"/>
      <c r="K1343" s="167"/>
      <c r="L1343" s="167"/>
      <c r="M1343" s="167"/>
      <c r="N1343" s="167"/>
      <c r="O1343" s="167"/>
    </row>
    <row r="1344" spans="1:15" s="288" customFormat="1" ht="39" customHeight="1">
      <c r="A1344" s="1240">
        <v>15</v>
      </c>
      <c r="B1344" s="515" t="s">
        <v>2088</v>
      </c>
      <c r="C1344" s="225" t="s">
        <v>2076</v>
      </c>
      <c r="D1344" s="226">
        <v>5</v>
      </c>
      <c r="E1344" s="203"/>
      <c r="F1344" s="203">
        <f>E1344*D1344</f>
        <v>0</v>
      </c>
      <c r="G1344" s="197"/>
      <c r="H1344" s="197"/>
      <c r="I1344" s="197"/>
      <c r="J1344" s="197"/>
      <c r="K1344" s="197"/>
      <c r="L1344" s="197"/>
      <c r="M1344" s="197"/>
      <c r="N1344" s="197"/>
      <c r="O1344" s="197"/>
    </row>
    <row r="1345" spans="1:15" s="288" customFormat="1">
      <c r="A1345" s="1240"/>
      <c r="B1345" s="515"/>
      <c r="C1345" s="225"/>
      <c r="D1345" s="226"/>
      <c r="E1345" s="203"/>
      <c r="F1345" s="203"/>
      <c r="G1345" s="197"/>
      <c r="H1345" s="197"/>
      <c r="I1345" s="197"/>
      <c r="J1345" s="197"/>
      <c r="K1345" s="197"/>
      <c r="L1345" s="197"/>
      <c r="M1345" s="197"/>
      <c r="N1345" s="197"/>
      <c r="O1345" s="197"/>
    </row>
    <row r="1346" spans="1:15" s="288" customFormat="1" ht="38.25">
      <c r="A1346" s="1240">
        <v>16</v>
      </c>
      <c r="B1346" s="210" t="s">
        <v>2089</v>
      </c>
      <c r="C1346" s="225" t="s">
        <v>2076</v>
      </c>
      <c r="D1346" s="226">
        <v>2</v>
      </c>
      <c r="E1346" s="203"/>
      <c r="F1346" s="203">
        <f>E1346*D1346</f>
        <v>0</v>
      </c>
      <c r="G1346" s="197"/>
      <c r="H1346" s="197"/>
      <c r="I1346" s="197"/>
      <c r="J1346" s="197"/>
      <c r="K1346" s="197"/>
      <c r="L1346" s="197"/>
      <c r="M1346" s="197"/>
      <c r="N1346" s="197"/>
      <c r="O1346" s="197"/>
    </row>
    <row r="1347" spans="1:15" s="151" customFormat="1">
      <c r="A1347" s="1240"/>
      <c r="B1347" s="995"/>
      <c r="C1347" s="1151"/>
      <c r="D1347" s="226"/>
      <c r="E1347" s="203"/>
      <c r="F1347" s="203"/>
      <c r="G1347" s="167"/>
      <c r="H1347" s="167"/>
      <c r="I1347" s="167"/>
      <c r="J1347" s="167"/>
      <c r="K1347" s="167"/>
      <c r="L1347" s="167"/>
      <c r="M1347" s="167"/>
      <c r="N1347" s="167"/>
      <c r="O1347" s="167"/>
    </row>
    <row r="1348" spans="1:15" s="288" customFormat="1" ht="38.25">
      <c r="A1348" s="1240">
        <v>17</v>
      </c>
      <c r="B1348" s="515" t="s">
        <v>2090</v>
      </c>
      <c r="C1348" s="225" t="s">
        <v>2076</v>
      </c>
      <c r="D1348" s="226">
        <v>6</v>
      </c>
      <c r="E1348" s="203"/>
      <c r="F1348" s="203">
        <f>E1348*D1348</f>
        <v>0</v>
      </c>
      <c r="G1348" s="197"/>
      <c r="H1348" s="197"/>
      <c r="I1348" s="197"/>
      <c r="J1348" s="197"/>
      <c r="K1348" s="197"/>
      <c r="L1348" s="197"/>
      <c r="M1348" s="197"/>
      <c r="N1348" s="197"/>
      <c r="O1348" s="197"/>
    </row>
    <row r="1349" spans="1:15" s="151" customFormat="1">
      <c r="A1349" s="1240"/>
      <c r="B1349" s="995"/>
      <c r="C1349" s="1151"/>
      <c r="D1349" s="226"/>
      <c r="E1349" s="203"/>
      <c r="F1349" s="203"/>
      <c r="G1349" s="167"/>
      <c r="H1349" s="167"/>
      <c r="I1349" s="167"/>
      <c r="J1349" s="167"/>
      <c r="K1349" s="167"/>
      <c r="L1349" s="167"/>
      <c r="M1349" s="167"/>
      <c r="N1349" s="167"/>
      <c r="O1349" s="167"/>
    </row>
    <row r="1350" spans="1:15" s="288" customFormat="1">
      <c r="A1350" s="1240">
        <v>18</v>
      </c>
      <c r="B1350" s="210" t="s">
        <v>2091</v>
      </c>
      <c r="C1350" s="225" t="s">
        <v>1236</v>
      </c>
      <c r="D1350" s="226">
        <v>60</v>
      </c>
      <c r="E1350" s="203"/>
      <c r="F1350" s="203">
        <f>E1350*D1350</f>
        <v>0</v>
      </c>
      <c r="G1350" s="197"/>
      <c r="H1350" s="197"/>
      <c r="I1350" s="197"/>
      <c r="J1350" s="197"/>
      <c r="K1350" s="197"/>
      <c r="L1350" s="197"/>
      <c r="M1350" s="197"/>
      <c r="N1350" s="197"/>
      <c r="O1350" s="197"/>
    </row>
    <row r="1351" spans="1:15" s="151" customFormat="1">
      <c r="A1351" s="1240"/>
      <c r="B1351" s="995"/>
      <c r="C1351" s="1151"/>
      <c r="D1351" s="226"/>
      <c r="E1351" s="203"/>
      <c r="F1351" s="203"/>
      <c r="G1351" s="167"/>
      <c r="H1351" s="167"/>
      <c r="I1351" s="167"/>
      <c r="J1351" s="167"/>
      <c r="K1351" s="167"/>
      <c r="L1351" s="167"/>
      <c r="M1351" s="167"/>
      <c r="N1351" s="167"/>
      <c r="O1351" s="167"/>
    </row>
    <row r="1352" spans="1:15" s="288" customFormat="1" ht="25.5">
      <c r="A1352" s="1240">
        <v>19</v>
      </c>
      <c r="B1352" s="210" t="s">
        <v>2080</v>
      </c>
      <c r="C1352" s="225" t="s">
        <v>1236</v>
      </c>
      <c r="D1352" s="226">
        <v>30</v>
      </c>
      <c r="E1352" s="203"/>
      <c r="F1352" s="203">
        <f>E1352*D1352</f>
        <v>0</v>
      </c>
      <c r="G1352" s="197"/>
      <c r="H1352" s="197"/>
      <c r="I1352" s="197"/>
      <c r="J1352" s="197"/>
      <c r="K1352" s="197"/>
      <c r="L1352" s="197"/>
      <c r="M1352" s="197"/>
      <c r="N1352" s="197"/>
      <c r="O1352" s="197"/>
    </row>
    <row r="1353" spans="1:15" s="151" customFormat="1" ht="6.75" customHeight="1">
      <c r="A1353" s="1240"/>
      <c r="B1353" s="995"/>
      <c r="C1353" s="1151"/>
      <c r="D1353" s="226"/>
      <c r="E1353" s="203"/>
      <c r="F1353" s="203"/>
      <c r="G1353" s="167"/>
      <c r="H1353" s="167"/>
      <c r="I1353" s="167"/>
      <c r="J1353" s="167"/>
      <c r="K1353" s="167"/>
      <c r="L1353" s="167"/>
      <c r="M1353" s="167"/>
      <c r="N1353" s="167"/>
      <c r="O1353" s="167"/>
    </row>
    <row r="1354" spans="1:15" s="288" customFormat="1">
      <c r="A1354" s="1240">
        <v>20</v>
      </c>
      <c r="B1354" s="210" t="s">
        <v>2092</v>
      </c>
      <c r="C1354" s="225" t="s">
        <v>1236</v>
      </c>
      <c r="D1354" s="226">
        <v>38</v>
      </c>
      <c r="E1354" s="203"/>
      <c r="F1354" s="203">
        <f>E1354*D1354</f>
        <v>0</v>
      </c>
      <c r="G1354" s="197"/>
      <c r="H1354" s="1488"/>
      <c r="I1354" s="197"/>
      <c r="J1354" s="197"/>
      <c r="K1354" s="197"/>
      <c r="L1354" s="197"/>
      <c r="M1354" s="197"/>
      <c r="N1354" s="197"/>
      <c r="O1354" s="197"/>
    </row>
    <row r="1355" spans="1:15" s="151" customFormat="1" ht="6.75" customHeight="1">
      <c r="A1355" s="1240"/>
      <c r="B1355" s="995"/>
      <c r="C1355" s="1151"/>
      <c r="D1355" s="226"/>
      <c r="E1355" s="203"/>
      <c r="F1355" s="203"/>
      <c r="G1355" s="167"/>
      <c r="H1355" s="167"/>
      <c r="I1355" s="167"/>
      <c r="J1355" s="167"/>
      <c r="K1355" s="167"/>
      <c r="L1355" s="167"/>
      <c r="M1355" s="167"/>
      <c r="N1355" s="167"/>
      <c r="O1355" s="167"/>
    </row>
    <row r="1356" spans="1:15" s="288" customFormat="1">
      <c r="A1356" s="1240">
        <v>21</v>
      </c>
      <c r="B1356" s="210" t="s">
        <v>2093</v>
      </c>
      <c r="C1356" s="225" t="s">
        <v>1236</v>
      </c>
      <c r="D1356" s="226">
        <v>32</v>
      </c>
      <c r="E1356" s="203"/>
      <c r="F1356" s="203">
        <f>E1356*D1356</f>
        <v>0</v>
      </c>
      <c r="G1356" s="197"/>
      <c r="H1356" s="1488"/>
      <c r="I1356" s="197"/>
      <c r="J1356" s="197"/>
      <c r="K1356" s="197"/>
      <c r="L1356" s="197"/>
      <c r="M1356" s="197"/>
      <c r="N1356" s="197"/>
      <c r="O1356" s="197"/>
    </row>
    <row r="1357" spans="1:15" s="151" customFormat="1" ht="6.75" customHeight="1">
      <c r="A1357" s="1240"/>
      <c r="B1357" s="995"/>
      <c r="C1357" s="1151"/>
      <c r="D1357" s="226"/>
      <c r="E1357" s="203"/>
      <c r="F1357" s="203"/>
      <c r="G1357" s="167"/>
      <c r="H1357" s="167"/>
      <c r="I1357" s="167"/>
      <c r="J1357" s="167"/>
      <c r="K1357" s="167"/>
      <c r="L1357" s="167"/>
      <c r="M1357" s="167"/>
      <c r="N1357" s="167"/>
      <c r="O1357" s="167"/>
    </row>
    <row r="1358" spans="1:15" s="288" customFormat="1">
      <c r="A1358" s="1240">
        <v>22</v>
      </c>
      <c r="B1358" s="210" t="s">
        <v>2094</v>
      </c>
      <c r="C1358" s="225" t="s">
        <v>1236</v>
      </c>
      <c r="D1358" s="226">
        <v>32</v>
      </c>
      <c r="E1358" s="203"/>
      <c r="F1358" s="203">
        <f>E1358*D1358</f>
        <v>0</v>
      </c>
      <c r="G1358" s="197"/>
      <c r="H1358" s="197"/>
      <c r="I1358" s="197"/>
      <c r="J1358" s="197"/>
      <c r="K1358" s="197"/>
      <c r="L1358" s="197"/>
      <c r="M1358" s="197"/>
      <c r="N1358" s="197"/>
      <c r="O1358" s="197"/>
    </row>
    <row r="1359" spans="1:15" s="151" customFormat="1">
      <c r="A1359" s="1240"/>
      <c r="B1359" s="995"/>
      <c r="C1359" s="1151"/>
      <c r="D1359" s="226"/>
      <c r="E1359" s="203"/>
      <c r="F1359" s="203"/>
      <c r="G1359" s="167"/>
      <c r="H1359" s="167"/>
      <c r="I1359" s="167"/>
      <c r="J1359" s="167"/>
      <c r="K1359" s="167"/>
      <c r="L1359" s="167"/>
      <c r="M1359" s="167"/>
      <c r="N1359" s="167"/>
      <c r="O1359" s="167"/>
    </row>
    <row r="1360" spans="1:15" s="288" customFormat="1" ht="51">
      <c r="A1360" s="1240">
        <v>23</v>
      </c>
      <c r="B1360" s="210" t="s">
        <v>2095</v>
      </c>
      <c r="C1360" s="225" t="s">
        <v>1236</v>
      </c>
      <c r="D1360" s="226">
        <v>18</v>
      </c>
      <c r="E1360" s="203"/>
      <c r="F1360" s="203">
        <f>E1360*D1360</f>
        <v>0</v>
      </c>
      <c r="G1360" s="197"/>
      <c r="H1360" s="197"/>
      <c r="I1360" s="197"/>
      <c r="J1360" s="197"/>
      <c r="K1360" s="197"/>
      <c r="L1360" s="197"/>
      <c r="M1360" s="197"/>
      <c r="N1360" s="197"/>
      <c r="O1360" s="197"/>
    </row>
    <row r="1361" spans="1:15" s="288" customFormat="1">
      <c r="A1361" s="1240"/>
      <c r="B1361" s="210"/>
      <c r="C1361" s="225"/>
      <c r="D1361" s="226"/>
      <c r="E1361" s="203"/>
      <c r="F1361" s="203"/>
      <c r="G1361" s="197"/>
      <c r="H1361" s="197"/>
      <c r="I1361" s="197"/>
      <c r="J1361" s="197"/>
      <c r="K1361" s="197"/>
      <c r="L1361" s="197"/>
      <c r="M1361" s="197"/>
      <c r="N1361" s="197"/>
      <c r="O1361" s="197"/>
    </row>
    <row r="1362" spans="1:15" s="288" customFormat="1" ht="51">
      <c r="A1362" s="1240">
        <v>24</v>
      </c>
      <c r="B1362" s="210" t="s">
        <v>2096</v>
      </c>
      <c r="C1362" s="225" t="s">
        <v>1236</v>
      </c>
      <c r="D1362" s="226">
        <v>16</v>
      </c>
      <c r="E1362" s="203"/>
      <c r="F1362" s="203">
        <f>E1362*D1362</f>
        <v>0</v>
      </c>
      <c r="G1362" s="197"/>
      <c r="H1362" s="197"/>
      <c r="I1362" s="197"/>
      <c r="J1362" s="197"/>
      <c r="K1362" s="197"/>
      <c r="L1362" s="197"/>
      <c r="M1362" s="197"/>
      <c r="N1362" s="197"/>
      <c r="O1362" s="197"/>
    </row>
    <row r="1363" spans="1:15" s="151" customFormat="1">
      <c r="A1363" s="1240"/>
      <c r="B1363" s="995"/>
      <c r="C1363" s="1151"/>
      <c r="D1363" s="226"/>
      <c r="E1363" s="203"/>
      <c r="F1363" s="203"/>
      <c r="G1363" s="167"/>
      <c r="H1363" s="167"/>
      <c r="I1363" s="167"/>
      <c r="J1363" s="167"/>
      <c r="K1363" s="167"/>
      <c r="L1363" s="167"/>
      <c r="M1363" s="167"/>
      <c r="N1363" s="167"/>
      <c r="O1363" s="167"/>
    </row>
    <row r="1364" spans="1:15" s="288" customFormat="1" ht="63.75">
      <c r="A1364" s="1240">
        <v>25</v>
      </c>
      <c r="B1364" s="210" t="s">
        <v>1979</v>
      </c>
      <c r="C1364" s="225" t="s">
        <v>233</v>
      </c>
      <c r="D1364" s="226">
        <v>1</v>
      </c>
      <c r="E1364" s="203"/>
      <c r="F1364" s="203">
        <f>E1364*D1364</f>
        <v>0</v>
      </c>
      <c r="G1364" s="197"/>
      <c r="H1364" s="197"/>
      <c r="I1364" s="197"/>
      <c r="J1364" s="197"/>
      <c r="K1364" s="197"/>
      <c r="L1364" s="197"/>
      <c r="M1364" s="197"/>
      <c r="N1364" s="197"/>
      <c r="O1364" s="197"/>
    </row>
    <row r="1365" spans="1:15" s="151" customFormat="1">
      <c r="A1365" s="531"/>
      <c r="B1365" s="995"/>
      <c r="C1365" s="1151"/>
      <c r="D1365" s="226"/>
      <c r="E1365" s="203"/>
      <c r="F1365" s="203"/>
      <c r="G1365" s="167"/>
      <c r="H1365" s="167"/>
      <c r="I1365" s="167"/>
      <c r="J1365" s="167"/>
      <c r="K1365" s="167"/>
      <c r="L1365" s="167"/>
      <c r="M1365" s="167"/>
      <c r="N1365" s="167"/>
      <c r="O1365" s="167"/>
    </row>
    <row r="1366" spans="1:15" s="151" customFormat="1">
      <c r="A1366" s="513" t="s">
        <v>2097</v>
      </c>
      <c r="B1366" s="309" t="s">
        <v>2098</v>
      </c>
      <c r="C1366" s="1095"/>
      <c r="D1366" s="934"/>
      <c r="E1366" s="310"/>
      <c r="F1366" s="310"/>
      <c r="G1366" s="167"/>
      <c r="H1366" s="167"/>
      <c r="I1366" s="167"/>
      <c r="J1366" s="167"/>
      <c r="K1366" s="167"/>
      <c r="L1366" s="167"/>
      <c r="M1366" s="167"/>
      <c r="N1366" s="167"/>
      <c r="O1366" s="167"/>
    </row>
    <row r="1367" spans="1:15" s="151" customFormat="1" ht="10.5" customHeight="1">
      <c r="A1367" s="317"/>
      <c r="C1367" s="1097"/>
      <c r="D1367" s="936"/>
      <c r="E1367" s="313"/>
      <c r="F1367" s="313"/>
      <c r="G1367" s="167"/>
      <c r="H1367" s="167"/>
      <c r="I1367" s="167"/>
      <c r="J1367" s="167"/>
      <c r="K1367" s="167"/>
      <c r="L1367" s="167"/>
      <c r="M1367" s="167"/>
      <c r="N1367" s="167"/>
      <c r="O1367" s="167"/>
    </row>
    <row r="1368" spans="1:15" s="288" customFormat="1" ht="63.75">
      <c r="A1368" s="514">
        <v>26</v>
      </c>
      <c r="B1368" s="516" t="s">
        <v>2073</v>
      </c>
      <c r="C1368" s="1094" t="s">
        <v>1236</v>
      </c>
      <c r="D1368" s="933">
        <v>420</v>
      </c>
      <c r="E1368" s="331"/>
      <c r="F1368" s="331">
        <f>E1368*D1368</f>
        <v>0</v>
      </c>
      <c r="G1368" s="197"/>
      <c r="H1368" s="197"/>
      <c r="I1368" s="197"/>
      <c r="J1368" s="197"/>
      <c r="K1368" s="197"/>
      <c r="L1368" s="197"/>
      <c r="M1368" s="197"/>
      <c r="N1368" s="197"/>
      <c r="O1368" s="197"/>
    </row>
    <row r="1369" spans="1:15" s="151" customFormat="1">
      <c r="A1369" s="514"/>
      <c r="B1369" s="507"/>
      <c r="C1369" s="1149"/>
      <c r="D1369" s="933"/>
      <c r="E1369" s="331"/>
      <c r="F1369" s="331"/>
      <c r="G1369" s="167"/>
      <c r="H1369" s="167"/>
      <c r="I1369" s="167"/>
      <c r="J1369" s="167"/>
      <c r="K1369" s="167"/>
      <c r="L1369" s="167"/>
      <c r="M1369" s="167"/>
      <c r="N1369" s="167"/>
      <c r="O1369" s="167"/>
    </row>
    <row r="1370" spans="1:15" s="288" customFormat="1" ht="66" customHeight="1">
      <c r="A1370" s="514">
        <v>27</v>
      </c>
      <c r="B1370" s="355" t="s">
        <v>2074</v>
      </c>
      <c r="C1370" s="1094" t="s">
        <v>223</v>
      </c>
      <c r="D1370" s="933">
        <v>25</v>
      </c>
      <c r="E1370" s="331"/>
      <c r="F1370" s="331">
        <f>E1370*D1370</f>
        <v>0</v>
      </c>
      <c r="G1370" s="197"/>
      <c r="H1370" s="197"/>
      <c r="I1370" s="197"/>
      <c r="J1370" s="197"/>
      <c r="K1370" s="197"/>
      <c r="L1370" s="197"/>
      <c r="M1370" s="197"/>
      <c r="N1370" s="197"/>
      <c r="O1370" s="197"/>
    </row>
    <row r="1371" spans="1:15" s="151" customFormat="1">
      <c r="A1371" s="514"/>
      <c r="B1371" s="507"/>
      <c r="C1371" s="1149"/>
      <c r="D1371" s="933"/>
      <c r="E1371" s="331"/>
      <c r="F1371" s="331"/>
      <c r="G1371" s="167"/>
      <c r="H1371" s="167"/>
      <c r="I1371" s="167"/>
      <c r="J1371" s="167"/>
      <c r="K1371" s="167"/>
      <c r="L1371" s="167"/>
      <c r="M1371" s="167"/>
      <c r="N1371" s="167"/>
      <c r="O1371" s="167"/>
    </row>
    <row r="1372" spans="1:15" s="288" customFormat="1" ht="38.25" customHeight="1">
      <c r="A1372" s="514">
        <v>28</v>
      </c>
      <c r="B1372" s="516" t="s">
        <v>2099</v>
      </c>
      <c r="C1372" s="1094" t="s">
        <v>2076</v>
      </c>
      <c r="D1372" s="933">
        <v>134</v>
      </c>
      <c r="E1372" s="331"/>
      <c r="F1372" s="331">
        <f>E1372*D1372</f>
        <v>0</v>
      </c>
      <c r="G1372" s="197"/>
      <c r="H1372" s="197"/>
      <c r="I1372" s="197"/>
      <c r="J1372" s="197"/>
      <c r="K1372" s="197"/>
      <c r="L1372" s="197"/>
      <c r="M1372" s="197"/>
      <c r="N1372" s="197"/>
      <c r="O1372" s="197"/>
    </row>
    <row r="1373" spans="1:15" s="288" customFormat="1">
      <c r="A1373" s="514"/>
      <c r="B1373" s="516"/>
      <c r="C1373" s="1094"/>
      <c r="D1373" s="933"/>
      <c r="E1373" s="331"/>
      <c r="F1373" s="331"/>
      <c r="G1373" s="197"/>
      <c r="H1373" s="197"/>
      <c r="I1373" s="197"/>
      <c r="J1373" s="197"/>
      <c r="K1373" s="197"/>
      <c r="L1373" s="197"/>
      <c r="M1373" s="197"/>
      <c r="N1373" s="197"/>
      <c r="O1373" s="197"/>
    </row>
    <row r="1374" spans="1:15" s="288" customFormat="1" ht="38.25">
      <c r="A1374" s="514">
        <v>29</v>
      </c>
      <c r="B1374" s="355" t="s">
        <v>2089</v>
      </c>
      <c r="C1374" s="1094" t="s">
        <v>2076</v>
      </c>
      <c r="D1374" s="933">
        <v>34</v>
      </c>
      <c r="E1374" s="331"/>
      <c r="F1374" s="331">
        <f>E1374*D1374</f>
        <v>0</v>
      </c>
      <c r="G1374" s="197"/>
      <c r="H1374" s="197"/>
      <c r="I1374" s="197"/>
      <c r="J1374" s="197"/>
      <c r="K1374" s="197"/>
      <c r="L1374" s="197"/>
      <c r="M1374" s="197"/>
      <c r="N1374" s="197"/>
      <c r="O1374" s="197"/>
    </row>
    <row r="1375" spans="1:15" s="151" customFormat="1">
      <c r="A1375" s="514"/>
      <c r="B1375" s="507"/>
      <c r="C1375" s="1149"/>
      <c r="D1375" s="933"/>
      <c r="E1375" s="331"/>
      <c r="F1375" s="331"/>
      <c r="G1375" s="167"/>
      <c r="H1375" s="167"/>
      <c r="I1375" s="167"/>
      <c r="J1375" s="167"/>
      <c r="K1375" s="167"/>
      <c r="L1375" s="167"/>
      <c r="M1375" s="167"/>
      <c r="N1375" s="167"/>
      <c r="O1375" s="167"/>
    </row>
    <row r="1376" spans="1:15" s="288" customFormat="1" ht="38.25">
      <c r="A1376" s="514">
        <v>30</v>
      </c>
      <c r="B1376" s="516" t="s">
        <v>2078</v>
      </c>
      <c r="C1376" s="1094" t="s">
        <v>2076</v>
      </c>
      <c r="D1376" s="933">
        <v>100</v>
      </c>
      <c r="E1376" s="331"/>
      <c r="F1376" s="331">
        <f>E1376*D1376</f>
        <v>0</v>
      </c>
      <c r="G1376" s="197"/>
      <c r="H1376" s="197"/>
      <c r="I1376" s="197"/>
      <c r="J1376" s="197"/>
      <c r="K1376" s="197"/>
      <c r="L1376" s="197"/>
      <c r="M1376" s="197"/>
      <c r="N1376" s="197"/>
      <c r="O1376" s="197"/>
    </row>
    <row r="1377" spans="1:15" s="151" customFormat="1">
      <c r="A1377" s="514"/>
      <c r="B1377" s="507"/>
      <c r="C1377" s="1149"/>
      <c r="D1377" s="933"/>
      <c r="E1377" s="331"/>
      <c r="F1377" s="331"/>
      <c r="G1377" s="167"/>
      <c r="H1377" s="167"/>
      <c r="I1377" s="167"/>
      <c r="J1377" s="167"/>
      <c r="K1377" s="167"/>
      <c r="L1377" s="167"/>
      <c r="M1377" s="167"/>
      <c r="N1377" s="167"/>
      <c r="O1377" s="167"/>
    </row>
    <row r="1378" spans="1:15" s="288" customFormat="1">
      <c r="A1378" s="514">
        <v>31</v>
      </c>
      <c r="B1378" s="355" t="s">
        <v>1920</v>
      </c>
      <c r="C1378" s="1094" t="s">
        <v>1236</v>
      </c>
      <c r="D1378" s="933">
        <v>740</v>
      </c>
      <c r="E1378" s="331"/>
      <c r="F1378" s="331">
        <f>E1378*D1378</f>
        <v>0</v>
      </c>
      <c r="G1378" s="197"/>
      <c r="H1378" s="197"/>
      <c r="I1378" s="197"/>
      <c r="J1378" s="197"/>
      <c r="K1378" s="197"/>
      <c r="L1378" s="197"/>
      <c r="M1378" s="197"/>
      <c r="N1378" s="197"/>
      <c r="O1378" s="197"/>
    </row>
    <row r="1379" spans="1:15" s="151" customFormat="1">
      <c r="A1379" s="514"/>
      <c r="B1379" s="507"/>
      <c r="C1379" s="1149"/>
      <c r="D1379" s="933"/>
      <c r="E1379" s="331"/>
      <c r="F1379" s="331"/>
      <c r="G1379" s="167"/>
      <c r="H1379" s="167"/>
      <c r="I1379" s="167"/>
      <c r="J1379" s="167"/>
      <c r="K1379" s="167"/>
      <c r="L1379" s="167"/>
      <c r="M1379" s="167"/>
      <c r="N1379" s="167"/>
      <c r="O1379" s="167"/>
    </row>
    <row r="1380" spans="1:15" s="288" customFormat="1">
      <c r="A1380" s="514">
        <v>32</v>
      </c>
      <c r="B1380" s="355" t="s">
        <v>2091</v>
      </c>
      <c r="C1380" s="1094" t="s">
        <v>1236</v>
      </c>
      <c r="D1380" s="933">
        <v>25</v>
      </c>
      <c r="E1380" s="331"/>
      <c r="F1380" s="331">
        <f>E1380*D1380</f>
        <v>0</v>
      </c>
      <c r="G1380" s="197"/>
      <c r="H1380" s="197"/>
      <c r="I1380" s="197"/>
      <c r="J1380" s="197"/>
      <c r="K1380" s="197"/>
      <c r="L1380" s="197"/>
      <c r="M1380" s="197"/>
      <c r="N1380" s="197"/>
      <c r="O1380" s="197"/>
    </row>
    <row r="1381" spans="1:15" s="151" customFormat="1">
      <c r="A1381" s="514"/>
      <c r="B1381" s="507"/>
      <c r="C1381" s="1149"/>
      <c r="D1381" s="933"/>
      <c r="E1381" s="331"/>
      <c r="F1381" s="331"/>
      <c r="G1381" s="167"/>
      <c r="H1381" s="167"/>
      <c r="I1381" s="167"/>
      <c r="J1381" s="167"/>
      <c r="K1381" s="167"/>
      <c r="L1381" s="167"/>
      <c r="M1381" s="167"/>
      <c r="N1381" s="167"/>
      <c r="O1381" s="167"/>
    </row>
    <row r="1382" spans="1:15" s="288" customFormat="1">
      <c r="A1382" s="514">
        <v>33</v>
      </c>
      <c r="B1382" s="355" t="s">
        <v>2079</v>
      </c>
      <c r="C1382" s="1094" t="s">
        <v>1236</v>
      </c>
      <c r="D1382" s="933">
        <v>380</v>
      </c>
      <c r="E1382" s="331"/>
      <c r="F1382" s="331">
        <f>E1382*D1382</f>
        <v>0</v>
      </c>
      <c r="G1382" s="197"/>
      <c r="H1382" s="197"/>
      <c r="I1382" s="197"/>
      <c r="J1382" s="197"/>
      <c r="K1382" s="197"/>
      <c r="L1382" s="197"/>
      <c r="M1382" s="197"/>
      <c r="N1382" s="197"/>
      <c r="O1382" s="197"/>
    </row>
    <row r="1383" spans="1:15" s="151" customFormat="1">
      <c r="A1383" s="514"/>
      <c r="B1383" s="507"/>
      <c r="C1383" s="1149"/>
      <c r="D1383" s="933"/>
      <c r="E1383" s="331"/>
      <c r="F1383" s="331"/>
      <c r="G1383" s="167"/>
      <c r="H1383" s="167"/>
      <c r="I1383" s="167"/>
      <c r="J1383" s="167"/>
      <c r="K1383" s="167"/>
      <c r="L1383" s="167"/>
      <c r="M1383" s="167"/>
      <c r="N1383" s="167"/>
      <c r="O1383" s="167"/>
    </row>
    <row r="1384" spans="1:15" s="288" customFormat="1" ht="25.5">
      <c r="A1384" s="514">
        <v>34</v>
      </c>
      <c r="B1384" s="355" t="s">
        <v>2080</v>
      </c>
      <c r="C1384" s="1094" t="s">
        <v>1236</v>
      </c>
      <c r="D1384" s="933">
        <v>600</v>
      </c>
      <c r="E1384" s="331"/>
      <c r="F1384" s="331">
        <f>E1384*D1384</f>
        <v>0</v>
      </c>
      <c r="G1384" s="197"/>
      <c r="H1384" s="197"/>
      <c r="I1384" s="197"/>
      <c r="J1384" s="197"/>
      <c r="K1384" s="197"/>
      <c r="L1384" s="197"/>
      <c r="M1384" s="197"/>
      <c r="N1384" s="197"/>
      <c r="O1384" s="197"/>
    </row>
    <row r="1385" spans="1:15" s="151" customFormat="1">
      <c r="A1385" s="514"/>
      <c r="B1385" s="507"/>
      <c r="C1385" s="1149"/>
      <c r="D1385" s="933"/>
      <c r="E1385" s="331"/>
      <c r="F1385" s="331"/>
      <c r="G1385" s="167"/>
      <c r="H1385" s="167"/>
      <c r="I1385" s="167"/>
      <c r="J1385" s="167"/>
      <c r="K1385" s="167"/>
      <c r="L1385" s="167"/>
      <c r="M1385" s="167"/>
      <c r="N1385" s="167"/>
      <c r="O1385" s="167"/>
    </row>
    <row r="1386" spans="1:15" s="288" customFormat="1" ht="104.25" customHeight="1">
      <c r="A1386" s="514">
        <v>35</v>
      </c>
      <c r="B1386" s="355" t="s">
        <v>2100</v>
      </c>
      <c r="C1386" s="1094" t="s">
        <v>1346</v>
      </c>
      <c r="D1386" s="933">
        <v>7</v>
      </c>
      <c r="E1386" s="331"/>
      <c r="F1386" s="331">
        <f>E1386*D1386</f>
        <v>0</v>
      </c>
      <c r="G1386" s="197"/>
      <c r="H1386" s="197"/>
      <c r="I1386" s="197"/>
      <c r="J1386" s="197"/>
      <c r="K1386" s="197"/>
      <c r="L1386" s="197"/>
      <c r="M1386" s="197"/>
      <c r="N1386" s="197"/>
      <c r="O1386" s="197"/>
    </row>
    <row r="1387" spans="1:15" s="151" customFormat="1">
      <c r="A1387" s="514"/>
      <c r="B1387" s="507"/>
      <c r="C1387" s="1149"/>
      <c r="D1387" s="933"/>
      <c r="E1387" s="331"/>
      <c r="F1387" s="331"/>
      <c r="G1387" s="167"/>
      <c r="H1387" s="167"/>
      <c r="I1387" s="167"/>
      <c r="J1387" s="167"/>
      <c r="K1387" s="167"/>
      <c r="L1387" s="167"/>
      <c r="M1387" s="167"/>
      <c r="N1387" s="167"/>
      <c r="O1387" s="167"/>
    </row>
    <row r="1388" spans="1:15" s="288" customFormat="1" ht="16.5" customHeight="1">
      <c r="A1388" s="514"/>
      <c r="B1388" s="355" t="s">
        <v>2101</v>
      </c>
      <c r="C1388" s="1094"/>
      <c r="D1388" s="933"/>
      <c r="E1388" s="331"/>
      <c r="F1388" s="331"/>
      <c r="G1388" s="197"/>
      <c r="H1388" s="197"/>
      <c r="I1388" s="197"/>
      <c r="J1388" s="197"/>
      <c r="K1388" s="197"/>
      <c r="L1388" s="197"/>
      <c r="M1388" s="197"/>
      <c r="N1388" s="197"/>
      <c r="O1388" s="197"/>
    </row>
    <row r="1389" spans="1:15" s="151" customFormat="1" ht="6.75" customHeight="1">
      <c r="A1389" s="514"/>
      <c r="B1389" s="507"/>
      <c r="C1389" s="1149"/>
      <c r="D1389" s="933"/>
      <c r="E1389" s="331"/>
      <c r="F1389" s="331"/>
      <c r="G1389" s="167"/>
      <c r="H1389" s="167"/>
      <c r="I1389" s="167"/>
      <c r="J1389" s="167"/>
      <c r="K1389" s="167"/>
      <c r="L1389" s="167"/>
      <c r="M1389" s="167"/>
      <c r="N1389" s="167"/>
      <c r="O1389" s="167"/>
    </row>
    <row r="1390" spans="1:15" s="288" customFormat="1">
      <c r="A1390" s="514">
        <v>36</v>
      </c>
      <c r="B1390" s="355" t="s">
        <v>2102</v>
      </c>
      <c r="C1390" s="1094" t="s">
        <v>1236</v>
      </c>
      <c r="D1390" s="933">
        <v>350</v>
      </c>
      <c r="E1390" s="331"/>
      <c r="F1390" s="331">
        <f>E1390*D1390</f>
        <v>0</v>
      </c>
      <c r="G1390" s="197"/>
      <c r="H1390" s="197"/>
      <c r="I1390" s="197"/>
      <c r="J1390" s="197"/>
      <c r="K1390" s="197"/>
      <c r="L1390" s="197"/>
      <c r="M1390" s="197"/>
      <c r="N1390" s="197"/>
      <c r="O1390" s="197"/>
    </row>
    <row r="1391" spans="1:15" s="151" customFormat="1" ht="6.75" customHeight="1">
      <c r="A1391" s="514"/>
      <c r="B1391" s="507"/>
      <c r="C1391" s="1149"/>
      <c r="D1391" s="933"/>
      <c r="E1391" s="331"/>
      <c r="F1391" s="331"/>
      <c r="G1391" s="167"/>
      <c r="H1391" s="167"/>
      <c r="I1391" s="167"/>
      <c r="J1391" s="167"/>
      <c r="K1391" s="167"/>
      <c r="L1391" s="167"/>
      <c r="M1391" s="167"/>
      <c r="N1391" s="167"/>
      <c r="O1391" s="167"/>
    </row>
    <row r="1392" spans="1:15" s="288" customFormat="1">
      <c r="A1392" s="514">
        <v>37</v>
      </c>
      <c r="B1392" s="355" t="s">
        <v>2103</v>
      </c>
      <c r="C1392" s="1094" t="s">
        <v>1236</v>
      </c>
      <c r="D1392" s="933">
        <v>310</v>
      </c>
      <c r="E1392" s="331"/>
      <c r="F1392" s="331">
        <f>E1392*D1392</f>
        <v>0</v>
      </c>
      <c r="G1392" s="197"/>
      <c r="H1392" s="197"/>
      <c r="I1392" s="197"/>
      <c r="J1392" s="197"/>
      <c r="K1392" s="197"/>
      <c r="L1392" s="197"/>
      <c r="M1392" s="197"/>
      <c r="N1392" s="197"/>
      <c r="O1392" s="197"/>
    </row>
    <row r="1393" spans="1:15" s="151" customFormat="1" ht="6.75" customHeight="1">
      <c r="A1393" s="514"/>
      <c r="B1393" s="507"/>
      <c r="C1393" s="1149"/>
      <c r="D1393" s="933"/>
      <c r="E1393" s="331"/>
      <c r="F1393" s="331"/>
      <c r="G1393" s="167"/>
      <c r="H1393" s="167"/>
      <c r="I1393" s="167"/>
      <c r="J1393" s="167"/>
      <c r="K1393" s="167"/>
      <c r="L1393" s="167"/>
      <c r="M1393" s="167"/>
      <c r="N1393" s="167"/>
      <c r="O1393" s="167"/>
    </row>
    <row r="1394" spans="1:15" s="288" customFormat="1">
      <c r="A1394" s="514">
        <v>38</v>
      </c>
      <c r="B1394" s="355" t="s">
        <v>2104</v>
      </c>
      <c r="C1394" s="1094" t="s">
        <v>1236</v>
      </c>
      <c r="D1394" s="933">
        <v>50</v>
      </c>
      <c r="E1394" s="331"/>
      <c r="F1394" s="331">
        <f>E1394*D1394</f>
        <v>0</v>
      </c>
      <c r="G1394" s="197"/>
      <c r="H1394" s="1488"/>
      <c r="I1394" s="197"/>
      <c r="J1394" s="197"/>
      <c r="K1394" s="197"/>
      <c r="L1394" s="197"/>
      <c r="M1394" s="197"/>
      <c r="N1394" s="197"/>
      <c r="O1394" s="197"/>
    </row>
    <row r="1395" spans="1:15" s="151" customFormat="1" ht="6.75" customHeight="1">
      <c r="A1395" s="514"/>
      <c r="B1395" s="507"/>
      <c r="C1395" s="1149"/>
      <c r="D1395" s="933"/>
      <c r="E1395" s="331"/>
      <c r="F1395" s="331"/>
      <c r="G1395" s="167"/>
      <c r="H1395" s="167"/>
      <c r="I1395" s="167"/>
      <c r="J1395" s="167"/>
      <c r="K1395" s="167"/>
      <c r="L1395" s="167"/>
      <c r="M1395" s="167"/>
      <c r="N1395" s="167"/>
      <c r="O1395" s="167"/>
    </row>
    <row r="1396" spans="1:15" s="288" customFormat="1">
      <c r="A1396" s="514">
        <v>39</v>
      </c>
      <c r="B1396" s="355" t="s">
        <v>2105</v>
      </c>
      <c r="C1396" s="1094" t="s">
        <v>1236</v>
      </c>
      <c r="D1396" s="933">
        <v>25</v>
      </c>
      <c r="E1396" s="331"/>
      <c r="F1396" s="331">
        <f>E1396*D1396</f>
        <v>0</v>
      </c>
      <c r="G1396" s="197"/>
      <c r="H1396" s="1488"/>
      <c r="I1396" s="197"/>
      <c r="J1396" s="197"/>
      <c r="K1396" s="197"/>
      <c r="L1396" s="197"/>
      <c r="M1396" s="197"/>
      <c r="N1396" s="197"/>
      <c r="O1396" s="197"/>
    </row>
    <row r="1397" spans="1:15" s="151" customFormat="1">
      <c r="A1397" s="514"/>
      <c r="B1397" s="507"/>
      <c r="C1397" s="1149"/>
      <c r="D1397" s="933"/>
      <c r="E1397" s="331"/>
      <c r="F1397" s="331"/>
      <c r="G1397" s="167"/>
      <c r="H1397" s="167"/>
      <c r="I1397" s="167"/>
      <c r="J1397" s="167"/>
      <c r="K1397" s="167"/>
      <c r="L1397" s="167"/>
      <c r="M1397" s="167"/>
      <c r="N1397" s="167"/>
      <c r="O1397" s="167"/>
    </row>
    <row r="1398" spans="1:15" s="288" customFormat="1" ht="38.25">
      <c r="A1398" s="514">
        <v>40</v>
      </c>
      <c r="B1398" s="355" t="s">
        <v>2106</v>
      </c>
      <c r="C1398" s="1094" t="s">
        <v>1236</v>
      </c>
      <c r="D1398" s="933">
        <v>280</v>
      </c>
      <c r="E1398" s="331"/>
      <c r="F1398" s="331">
        <f>E1398*D1398</f>
        <v>0</v>
      </c>
      <c r="G1398" s="197"/>
      <c r="H1398" s="197"/>
      <c r="I1398" s="197"/>
      <c r="J1398" s="197"/>
      <c r="K1398" s="197"/>
      <c r="L1398" s="197"/>
      <c r="M1398" s="197"/>
      <c r="N1398" s="197"/>
      <c r="O1398" s="197"/>
    </row>
    <row r="1399" spans="1:15" s="288" customFormat="1">
      <c r="A1399" s="514"/>
      <c r="B1399" s="355"/>
      <c r="C1399" s="1094"/>
      <c r="D1399" s="933"/>
      <c r="E1399" s="331"/>
      <c r="F1399" s="331"/>
      <c r="G1399" s="197"/>
      <c r="H1399" s="197"/>
      <c r="I1399" s="197"/>
      <c r="J1399" s="197"/>
      <c r="K1399" s="197"/>
      <c r="L1399" s="197"/>
      <c r="M1399" s="197"/>
      <c r="N1399" s="197"/>
      <c r="O1399" s="197"/>
    </row>
    <row r="1400" spans="1:15" s="288" customFormat="1" ht="63.75">
      <c r="A1400" s="514">
        <v>41</v>
      </c>
      <c r="B1400" s="355" t="s">
        <v>2107</v>
      </c>
      <c r="C1400" s="1094" t="s">
        <v>1236</v>
      </c>
      <c r="D1400" s="933">
        <v>420</v>
      </c>
      <c r="E1400" s="331"/>
      <c r="F1400" s="331">
        <f>E1400*D1400</f>
        <v>0</v>
      </c>
      <c r="G1400" s="197"/>
      <c r="H1400" s="197"/>
      <c r="I1400" s="197"/>
      <c r="J1400" s="197"/>
      <c r="K1400" s="197"/>
      <c r="L1400" s="197"/>
      <c r="M1400" s="197"/>
      <c r="N1400" s="197"/>
      <c r="O1400" s="197"/>
    </row>
    <row r="1401" spans="1:15" s="151" customFormat="1">
      <c r="A1401" s="514"/>
      <c r="B1401" s="507"/>
      <c r="C1401" s="1149"/>
      <c r="D1401" s="933"/>
      <c r="E1401" s="331"/>
      <c r="F1401" s="331"/>
      <c r="G1401" s="167"/>
      <c r="H1401" s="167"/>
      <c r="I1401" s="167"/>
      <c r="J1401" s="167"/>
      <c r="K1401" s="167"/>
      <c r="L1401" s="167"/>
      <c r="M1401" s="167"/>
      <c r="N1401" s="167"/>
      <c r="O1401" s="167"/>
    </row>
    <row r="1402" spans="1:15" s="288" customFormat="1" ht="63.75">
      <c r="A1402" s="514">
        <v>42</v>
      </c>
      <c r="B1402" s="355" t="s">
        <v>1979</v>
      </c>
      <c r="C1402" s="1094" t="s">
        <v>233</v>
      </c>
      <c r="D1402" s="933">
        <v>1</v>
      </c>
      <c r="E1402" s="331"/>
      <c r="F1402" s="331">
        <f>E1402*D1402</f>
        <v>0</v>
      </c>
      <c r="G1402" s="197"/>
      <c r="H1402" s="197"/>
      <c r="I1402" s="197"/>
      <c r="J1402" s="197"/>
      <c r="K1402" s="197"/>
      <c r="L1402" s="197"/>
      <c r="M1402" s="197"/>
      <c r="N1402" s="197"/>
      <c r="O1402" s="197"/>
    </row>
    <row r="1403" spans="1:15" s="151" customFormat="1">
      <c r="A1403" s="508"/>
      <c r="B1403" s="507"/>
      <c r="C1403" s="1149"/>
      <c r="D1403" s="933"/>
      <c r="E1403" s="331"/>
      <c r="F1403" s="331"/>
      <c r="G1403" s="167"/>
      <c r="H1403" s="167"/>
      <c r="I1403" s="167"/>
      <c r="J1403" s="167"/>
      <c r="K1403" s="167"/>
      <c r="L1403" s="167"/>
      <c r="M1403" s="167"/>
      <c r="N1403" s="167"/>
      <c r="O1403" s="167"/>
    </row>
    <row r="1404" spans="1:15" s="151" customFormat="1" ht="25.5">
      <c r="A1404" s="513" t="s">
        <v>2108</v>
      </c>
      <c r="B1404" s="309" t="s">
        <v>2109</v>
      </c>
      <c r="C1404" s="1095"/>
      <c r="D1404" s="934"/>
      <c r="E1404" s="310"/>
      <c r="F1404" s="310"/>
      <c r="G1404" s="167"/>
      <c r="H1404" s="167"/>
      <c r="I1404" s="167"/>
      <c r="J1404" s="167"/>
      <c r="K1404" s="167"/>
      <c r="L1404" s="167"/>
      <c r="M1404" s="167"/>
      <c r="N1404" s="167"/>
      <c r="O1404" s="167"/>
    </row>
    <row r="1405" spans="1:15" s="151" customFormat="1" ht="10.5" customHeight="1">
      <c r="A1405" s="317"/>
      <c r="C1405" s="1097"/>
      <c r="D1405" s="936"/>
      <c r="E1405" s="313"/>
      <c r="F1405" s="313"/>
      <c r="G1405" s="167"/>
      <c r="H1405" s="167"/>
      <c r="I1405" s="167"/>
      <c r="J1405" s="167"/>
      <c r="K1405" s="167"/>
      <c r="L1405" s="167"/>
      <c r="M1405" s="167"/>
      <c r="N1405" s="167"/>
      <c r="O1405" s="167"/>
    </row>
    <row r="1406" spans="1:15" s="288" customFormat="1" ht="63.75">
      <c r="A1406" s="514">
        <v>43</v>
      </c>
      <c r="B1406" s="927" t="s">
        <v>2110</v>
      </c>
      <c r="C1406" s="1094" t="s">
        <v>1236</v>
      </c>
      <c r="D1406" s="933">
        <v>260</v>
      </c>
      <c r="E1406" s="331"/>
      <c r="F1406" s="331">
        <f>E1406*D1406</f>
        <v>0</v>
      </c>
      <c r="G1406" s="197"/>
      <c r="H1406" s="197"/>
      <c r="I1406" s="197"/>
      <c r="J1406" s="197"/>
      <c r="K1406" s="197"/>
      <c r="L1406" s="197"/>
      <c r="M1406" s="197"/>
      <c r="N1406" s="197"/>
      <c r="O1406" s="197"/>
    </row>
    <row r="1407" spans="1:15" s="151" customFormat="1">
      <c r="A1407" s="313"/>
      <c r="B1407" s="507"/>
      <c r="C1407" s="1149"/>
      <c r="D1407" s="933"/>
      <c r="E1407" s="331"/>
      <c r="F1407" s="331"/>
      <c r="G1407" s="167"/>
      <c r="H1407" s="167"/>
      <c r="I1407" s="167"/>
      <c r="J1407" s="167"/>
      <c r="K1407" s="167"/>
      <c r="L1407" s="167"/>
      <c r="M1407" s="167"/>
      <c r="N1407" s="167"/>
      <c r="O1407" s="167"/>
    </row>
    <row r="1408" spans="1:15" s="288" customFormat="1" ht="66" customHeight="1">
      <c r="A1408" s="514">
        <v>44</v>
      </c>
      <c r="B1408" s="355" t="s">
        <v>2074</v>
      </c>
      <c r="C1408" s="1094" t="s">
        <v>223</v>
      </c>
      <c r="D1408" s="933">
        <v>20</v>
      </c>
      <c r="E1408" s="331"/>
      <c r="F1408" s="331">
        <f>E1408*D1408</f>
        <v>0</v>
      </c>
      <c r="G1408" s="197"/>
      <c r="H1408" s="197"/>
      <c r="I1408" s="197"/>
      <c r="J1408" s="197"/>
      <c r="K1408" s="197"/>
      <c r="L1408" s="197"/>
      <c r="M1408" s="197"/>
      <c r="N1408" s="197"/>
      <c r="O1408" s="197"/>
    </row>
    <row r="1409" spans="1:15" s="151" customFormat="1">
      <c r="A1409" s="508"/>
      <c r="B1409" s="507"/>
      <c r="C1409" s="1149"/>
      <c r="D1409" s="933"/>
      <c r="E1409" s="331"/>
      <c r="F1409" s="331"/>
      <c r="G1409" s="167"/>
      <c r="H1409" s="167"/>
      <c r="I1409" s="167"/>
      <c r="J1409" s="167"/>
      <c r="K1409" s="167"/>
      <c r="L1409" s="167"/>
      <c r="M1409" s="167"/>
      <c r="N1409" s="167"/>
      <c r="O1409" s="167"/>
    </row>
    <row r="1410" spans="1:15" s="288" customFormat="1" ht="38.25" customHeight="1">
      <c r="A1410" s="514">
        <v>45</v>
      </c>
      <c r="B1410" s="516" t="s">
        <v>2111</v>
      </c>
      <c r="C1410" s="1094" t="s">
        <v>2076</v>
      </c>
      <c r="D1410" s="933">
        <v>32</v>
      </c>
      <c r="E1410" s="331"/>
      <c r="F1410" s="331">
        <f>E1410*D1410</f>
        <v>0</v>
      </c>
      <c r="G1410" s="197"/>
      <c r="H1410" s="197"/>
      <c r="I1410" s="197"/>
      <c r="J1410" s="197"/>
      <c r="K1410" s="197"/>
      <c r="L1410" s="197"/>
      <c r="M1410" s="197"/>
      <c r="N1410" s="197"/>
      <c r="O1410" s="197"/>
    </row>
    <row r="1411" spans="1:15" s="288" customFormat="1">
      <c r="A1411" s="508"/>
      <c r="B1411" s="516"/>
      <c r="C1411" s="1094"/>
      <c r="D1411" s="933"/>
      <c r="E1411" s="331"/>
      <c r="F1411" s="331"/>
      <c r="G1411" s="197"/>
      <c r="H1411" s="197"/>
      <c r="I1411" s="197"/>
      <c r="J1411" s="197"/>
      <c r="K1411" s="197"/>
      <c r="L1411" s="197"/>
      <c r="M1411" s="197"/>
      <c r="N1411" s="197"/>
      <c r="O1411" s="197"/>
    </row>
    <row r="1412" spans="1:15" s="288" customFormat="1" ht="38.25">
      <c r="A1412" s="514">
        <v>46</v>
      </c>
      <c r="B1412" s="355" t="s">
        <v>2112</v>
      </c>
      <c r="C1412" s="1094" t="s">
        <v>2076</v>
      </c>
      <c r="D1412" s="933">
        <v>16</v>
      </c>
      <c r="E1412" s="331"/>
      <c r="F1412" s="331">
        <f>E1412*D1412</f>
        <v>0</v>
      </c>
      <c r="G1412" s="197"/>
      <c r="H1412" s="197"/>
      <c r="I1412" s="197"/>
      <c r="J1412" s="197"/>
      <c r="K1412" s="197"/>
      <c r="L1412" s="197"/>
      <c r="M1412" s="197"/>
      <c r="N1412" s="197"/>
      <c r="O1412" s="197"/>
    </row>
    <row r="1413" spans="1:15" s="151" customFormat="1">
      <c r="A1413" s="508"/>
      <c r="B1413" s="507"/>
      <c r="C1413" s="1149"/>
      <c r="D1413" s="933"/>
      <c r="E1413" s="331"/>
      <c r="F1413" s="331"/>
      <c r="G1413" s="167"/>
      <c r="H1413" s="167"/>
      <c r="I1413" s="167"/>
      <c r="J1413" s="167"/>
      <c r="K1413" s="167"/>
      <c r="L1413" s="167"/>
      <c r="M1413" s="167"/>
      <c r="N1413" s="167"/>
      <c r="O1413" s="167"/>
    </row>
    <row r="1414" spans="1:15" s="288" customFormat="1" ht="38.25">
      <c r="A1414" s="514">
        <v>47</v>
      </c>
      <c r="B1414" s="516" t="s">
        <v>2078</v>
      </c>
      <c r="C1414" s="1094" t="s">
        <v>2076</v>
      </c>
      <c r="D1414" s="933">
        <v>16</v>
      </c>
      <c r="E1414" s="331"/>
      <c r="F1414" s="331">
        <f>E1414*D1414</f>
        <v>0</v>
      </c>
      <c r="G1414" s="197"/>
      <c r="H1414" s="197"/>
      <c r="I1414" s="197"/>
      <c r="J1414" s="197"/>
      <c r="K1414" s="197"/>
      <c r="L1414" s="197"/>
      <c r="M1414" s="197"/>
      <c r="N1414" s="197"/>
      <c r="O1414" s="197"/>
    </row>
    <row r="1415" spans="1:15" s="151" customFormat="1">
      <c r="A1415" s="508"/>
      <c r="B1415" s="507"/>
      <c r="C1415" s="1149"/>
      <c r="D1415" s="933"/>
      <c r="E1415" s="331"/>
      <c r="F1415" s="331"/>
      <c r="G1415" s="167"/>
      <c r="H1415" s="167"/>
      <c r="I1415" s="167"/>
      <c r="J1415" s="167"/>
      <c r="K1415" s="167"/>
      <c r="L1415" s="167"/>
      <c r="M1415" s="167"/>
      <c r="N1415" s="167"/>
      <c r="O1415" s="167"/>
    </row>
    <row r="1416" spans="1:15" s="288" customFormat="1">
      <c r="A1416" s="514">
        <v>48</v>
      </c>
      <c r="B1416" s="355" t="s">
        <v>2113</v>
      </c>
      <c r="C1416" s="1094" t="s">
        <v>1236</v>
      </c>
      <c r="D1416" s="933">
        <v>260</v>
      </c>
      <c r="E1416" s="331"/>
      <c r="F1416" s="331">
        <f>E1416*D1416</f>
        <v>0</v>
      </c>
      <c r="G1416" s="197"/>
      <c r="H1416" s="197"/>
      <c r="I1416" s="197"/>
      <c r="J1416" s="197"/>
      <c r="K1416" s="197"/>
      <c r="L1416" s="197"/>
      <c r="M1416" s="197"/>
      <c r="N1416" s="197"/>
      <c r="O1416" s="197"/>
    </row>
    <row r="1417" spans="1:15" s="151" customFormat="1">
      <c r="A1417" s="508"/>
      <c r="B1417" s="507"/>
      <c r="C1417" s="1149"/>
      <c r="D1417" s="933"/>
      <c r="E1417" s="331"/>
      <c r="F1417" s="331"/>
      <c r="G1417" s="167"/>
      <c r="H1417" s="167"/>
      <c r="I1417" s="167"/>
      <c r="J1417" s="167"/>
      <c r="K1417" s="167"/>
      <c r="L1417" s="167"/>
      <c r="M1417" s="167"/>
      <c r="N1417" s="167"/>
      <c r="O1417" s="167"/>
    </row>
    <row r="1418" spans="1:15" s="288" customFormat="1" ht="25.5">
      <c r="A1418" s="514">
        <v>49</v>
      </c>
      <c r="B1418" s="355" t="s">
        <v>2080</v>
      </c>
      <c r="C1418" s="1094" t="s">
        <v>1236</v>
      </c>
      <c r="D1418" s="933">
        <v>260</v>
      </c>
      <c r="E1418" s="331"/>
      <c r="F1418" s="331">
        <f>E1418*D1418</f>
        <v>0</v>
      </c>
      <c r="G1418" s="197"/>
      <c r="H1418" s="197"/>
      <c r="I1418" s="197"/>
      <c r="J1418" s="197"/>
      <c r="K1418" s="197"/>
      <c r="L1418" s="197"/>
      <c r="M1418" s="197"/>
      <c r="N1418" s="197"/>
      <c r="O1418" s="197"/>
    </row>
    <row r="1419" spans="1:15" s="151" customFormat="1">
      <c r="A1419" s="508"/>
      <c r="B1419" s="507"/>
      <c r="C1419" s="1149"/>
      <c r="D1419" s="933"/>
      <c r="E1419" s="331"/>
      <c r="F1419" s="331"/>
      <c r="G1419" s="167"/>
      <c r="H1419" s="167"/>
      <c r="I1419" s="167"/>
      <c r="J1419" s="167"/>
      <c r="K1419" s="167"/>
      <c r="L1419" s="167"/>
      <c r="M1419" s="167"/>
      <c r="N1419" s="167"/>
      <c r="O1419" s="167"/>
    </row>
    <row r="1420" spans="1:15" s="288" customFormat="1" ht="78.75" customHeight="1">
      <c r="A1420" s="514">
        <v>50</v>
      </c>
      <c r="B1420" s="355" t="s">
        <v>2114</v>
      </c>
      <c r="C1420" s="1094" t="s">
        <v>1346</v>
      </c>
      <c r="D1420" s="933">
        <v>12</v>
      </c>
      <c r="E1420" s="331"/>
      <c r="F1420" s="331">
        <f>E1420*D1420</f>
        <v>0</v>
      </c>
      <c r="G1420" s="197"/>
      <c r="H1420" s="197"/>
      <c r="I1420" s="197"/>
      <c r="J1420" s="197"/>
      <c r="K1420" s="197"/>
      <c r="L1420" s="197"/>
      <c r="M1420" s="197"/>
      <c r="N1420" s="197"/>
      <c r="O1420" s="197"/>
    </row>
    <row r="1421" spans="1:15" s="151" customFormat="1">
      <c r="A1421" s="508"/>
      <c r="B1421" s="507"/>
      <c r="C1421" s="1149"/>
      <c r="D1421" s="933"/>
      <c r="E1421" s="331"/>
      <c r="F1421" s="331"/>
      <c r="G1421" s="167"/>
      <c r="H1421" s="167"/>
      <c r="I1421" s="167"/>
      <c r="J1421" s="167"/>
      <c r="K1421" s="167"/>
      <c r="L1421" s="167"/>
      <c r="M1421" s="167"/>
      <c r="N1421" s="167"/>
      <c r="O1421" s="167"/>
    </row>
    <row r="1422" spans="1:15" s="288" customFormat="1" ht="77.25" customHeight="1">
      <c r="A1422" s="514">
        <v>51</v>
      </c>
      <c r="B1422" s="355" t="s">
        <v>2115</v>
      </c>
      <c r="C1422" s="1094" t="s">
        <v>1346</v>
      </c>
      <c r="D1422" s="933">
        <v>2</v>
      </c>
      <c r="E1422" s="331"/>
      <c r="F1422" s="331">
        <f>E1422*D1422</f>
        <v>0</v>
      </c>
      <c r="G1422" s="197"/>
      <c r="H1422" s="197"/>
      <c r="I1422" s="197"/>
      <c r="J1422" s="197"/>
      <c r="K1422" s="197"/>
      <c r="L1422" s="197"/>
      <c r="M1422" s="197"/>
      <c r="N1422" s="197"/>
      <c r="O1422" s="197"/>
    </row>
    <row r="1423" spans="1:15" s="151" customFormat="1">
      <c r="A1423" s="508"/>
      <c r="B1423" s="507"/>
      <c r="C1423" s="1149"/>
      <c r="D1423" s="933"/>
      <c r="E1423" s="331"/>
      <c r="F1423" s="331"/>
      <c r="G1423" s="167"/>
      <c r="H1423" s="167"/>
      <c r="I1423" s="167"/>
      <c r="J1423" s="167"/>
      <c r="K1423" s="167"/>
      <c r="L1423" s="167"/>
      <c r="M1423" s="167"/>
      <c r="N1423" s="167"/>
      <c r="O1423" s="167"/>
    </row>
    <row r="1424" spans="1:15" s="288" customFormat="1" ht="63.75">
      <c r="A1424" s="514">
        <v>52</v>
      </c>
      <c r="B1424" s="355" t="s">
        <v>2085</v>
      </c>
      <c r="C1424" s="1094" t="s">
        <v>1236</v>
      </c>
      <c r="D1424" s="933">
        <v>260</v>
      </c>
      <c r="E1424" s="331"/>
      <c r="F1424" s="331">
        <f>E1424*D1424</f>
        <v>0</v>
      </c>
      <c r="G1424" s="197"/>
      <c r="H1424" s="197"/>
      <c r="I1424" s="197"/>
      <c r="J1424" s="197"/>
      <c r="K1424" s="197"/>
      <c r="L1424" s="197"/>
      <c r="M1424" s="197"/>
      <c r="N1424" s="197"/>
      <c r="O1424" s="197"/>
    </row>
    <row r="1425" spans="1:16" s="151" customFormat="1">
      <c r="A1425" s="508"/>
      <c r="B1425" s="507"/>
      <c r="C1425" s="1149"/>
      <c r="D1425" s="933"/>
      <c r="E1425" s="331"/>
      <c r="F1425" s="331"/>
      <c r="G1425" s="167"/>
      <c r="H1425" s="167"/>
      <c r="I1425" s="167"/>
      <c r="J1425" s="167"/>
      <c r="K1425" s="167"/>
      <c r="L1425" s="167"/>
      <c r="M1425" s="167"/>
      <c r="N1425" s="167"/>
      <c r="O1425" s="167"/>
    </row>
    <row r="1426" spans="1:16" s="288" customFormat="1" ht="63.75">
      <c r="A1426" s="514">
        <v>53</v>
      </c>
      <c r="B1426" s="355" t="s">
        <v>1979</v>
      </c>
      <c r="C1426" s="1094" t="s">
        <v>233</v>
      </c>
      <c r="D1426" s="933">
        <v>1</v>
      </c>
      <c r="E1426" s="331"/>
      <c r="F1426" s="331">
        <f>E1426*D1426</f>
        <v>0</v>
      </c>
      <c r="G1426" s="197"/>
      <c r="H1426" s="197"/>
      <c r="I1426" s="197"/>
      <c r="J1426" s="197"/>
      <c r="K1426" s="197"/>
      <c r="L1426" s="197"/>
      <c r="M1426" s="197"/>
      <c r="N1426" s="197"/>
      <c r="O1426" s="197"/>
    </row>
    <row r="1427" spans="1:16" s="151" customFormat="1">
      <c r="A1427" s="508"/>
      <c r="B1427" s="507"/>
      <c r="C1427" s="1149"/>
      <c r="D1427" s="933"/>
      <c r="E1427" s="331"/>
      <c r="F1427" s="331"/>
      <c r="G1427" s="167"/>
      <c r="H1427" s="167"/>
      <c r="I1427" s="167"/>
      <c r="J1427" s="167"/>
      <c r="K1427" s="167"/>
      <c r="L1427" s="167"/>
      <c r="M1427" s="167"/>
      <c r="N1427" s="167"/>
      <c r="O1427" s="167"/>
    </row>
    <row r="1428" spans="1:16" s="151" customFormat="1">
      <c r="A1428" s="509" t="s">
        <v>2116</v>
      </c>
      <c r="B1428" s="309"/>
      <c r="C1428" s="1095"/>
      <c r="D1428" s="934"/>
      <c r="E1428" s="310"/>
      <c r="F1428" s="310">
        <f>SUM(F1312:F1426)</f>
        <v>0</v>
      </c>
      <c r="G1428" s="167"/>
      <c r="H1428" s="167"/>
      <c r="I1428" s="167"/>
      <c r="J1428" s="167"/>
      <c r="K1428" s="167"/>
      <c r="L1428" s="167"/>
      <c r="M1428" s="167"/>
      <c r="N1428" s="167"/>
      <c r="O1428" s="167"/>
    </row>
    <row r="1429" spans="1:16" s="151" customFormat="1">
      <c r="A1429" s="313"/>
      <c r="B1429" s="314"/>
      <c r="C1429" s="1096"/>
      <c r="D1429" s="935"/>
      <c r="E1429" s="315"/>
      <c r="F1429" s="315"/>
      <c r="G1429" s="167"/>
      <c r="H1429" s="167"/>
      <c r="I1429" s="167"/>
      <c r="J1429" s="167"/>
      <c r="K1429" s="167"/>
      <c r="L1429" s="167"/>
      <c r="M1429" s="167"/>
      <c r="N1429" s="167"/>
      <c r="O1429" s="167"/>
      <c r="P1429" s="167"/>
    </row>
    <row r="1430" spans="1:16" s="151" customFormat="1">
      <c r="A1430" s="387">
        <v>5</v>
      </c>
      <c r="B1430" s="388" t="s">
        <v>2117</v>
      </c>
      <c r="C1430" s="519"/>
      <c r="D1430" s="947"/>
      <c r="E1430" s="391"/>
      <c r="F1430" s="391"/>
      <c r="G1430" s="196"/>
      <c r="H1430" s="167"/>
      <c r="I1430" s="167"/>
      <c r="J1430" s="167"/>
      <c r="K1430" s="167"/>
      <c r="L1430" s="167"/>
      <c r="M1430" s="167"/>
      <c r="N1430" s="167"/>
      <c r="O1430" s="167"/>
      <c r="P1430" s="167"/>
    </row>
    <row r="1431" spans="1:16" s="151" customFormat="1">
      <c r="A1431" s="313"/>
      <c r="B1431" s="314"/>
      <c r="C1431" s="1096"/>
      <c r="D1431" s="935"/>
      <c r="E1431" s="315"/>
      <c r="F1431" s="315"/>
      <c r="G1431" s="167"/>
      <c r="H1431" s="167"/>
      <c r="I1431" s="167"/>
      <c r="J1431" s="167"/>
      <c r="K1431" s="167"/>
      <c r="L1431" s="167"/>
      <c r="M1431" s="167"/>
      <c r="N1431" s="167"/>
      <c r="O1431" s="167"/>
      <c r="P1431" s="167"/>
    </row>
    <row r="1432" spans="1:16" s="151" customFormat="1">
      <c r="A1432" s="317"/>
      <c r="B1432" s="318" t="s">
        <v>1717</v>
      </c>
      <c r="C1432" s="1097"/>
      <c r="D1432" s="936"/>
      <c r="E1432" s="313"/>
      <c r="F1432" s="313"/>
      <c r="G1432" s="167"/>
      <c r="H1432" s="167"/>
      <c r="I1432" s="167"/>
      <c r="J1432" s="167"/>
      <c r="K1432" s="167"/>
      <c r="L1432" s="167"/>
      <c r="M1432" s="167"/>
      <c r="N1432" s="167"/>
      <c r="O1432" s="167"/>
      <c r="P1432" s="167"/>
    </row>
    <row r="1433" spans="1:16" s="512" customFormat="1" ht="84">
      <c r="A1433" s="510"/>
      <c r="B1433" s="930" t="s">
        <v>1872</v>
      </c>
      <c r="C1433" s="1150"/>
      <c r="D1433" s="976"/>
      <c r="E1433" s="930"/>
      <c r="F1433" s="511"/>
    </row>
    <row r="1434" spans="1:16" s="151" customFormat="1">
      <c r="A1434" s="313"/>
      <c r="B1434" s="314"/>
      <c r="C1434" s="1096"/>
      <c r="D1434" s="935"/>
      <c r="E1434" s="315"/>
      <c r="F1434" s="315"/>
      <c r="G1434" s="167"/>
      <c r="H1434" s="167"/>
      <c r="I1434" s="167"/>
      <c r="J1434" s="167"/>
      <c r="K1434" s="167"/>
      <c r="L1434" s="167"/>
      <c r="M1434" s="167"/>
      <c r="N1434" s="167"/>
      <c r="O1434" s="167"/>
      <c r="P1434" s="167"/>
    </row>
    <row r="1435" spans="1:16" s="288" customFormat="1" ht="51">
      <c r="A1435" s="517">
        <v>1</v>
      </c>
      <c r="B1435" s="355" t="s">
        <v>2118</v>
      </c>
      <c r="C1435" s="1094" t="s">
        <v>1236</v>
      </c>
      <c r="D1435" s="933">
        <v>45</v>
      </c>
      <c r="E1435" s="331"/>
      <c r="F1435" s="331">
        <f>E1435*D1435</f>
        <v>0</v>
      </c>
      <c r="G1435" s="197"/>
      <c r="H1435" s="197"/>
      <c r="I1435" s="197"/>
      <c r="J1435" s="197"/>
      <c r="K1435" s="197"/>
      <c r="L1435" s="197"/>
      <c r="M1435" s="197"/>
      <c r="N1435" s="197"/>
      <c r="O1435" s="197"/>
      <c r="P1435" s="197"/>
    </row>
    <row r="1436" spans="1:16" s="151" customFormat="1">
      <c r="A1436" s="508"/>
      <c r="B1436" s="507"/>
      <c r="C1436" s="1149"/>
      <c r="D1436" s="933"/>
      <c r="E1436" s="331"/>
      <c r="F1436" s="331"/>
      <c r="G1436" s="167"/>
      <c r="H1436" s="167"/>
      <c r="I1436" s="167"/>
      <c r="J1436" s="167"/>
      <c r="K1436" s="167"/>
      <c r="L1436" s="167"/>
      <c r="M1436" s="167"/>
      <c r="N1436" s="167"/>
      <c r="O1436" s="167"/>
      <c r="P1436" s="167"/>
    </row>
    <row r="1437" spans="1:16" s="288" customFormat="1" ht="66" customHeight="1">
      <c r="A1437" s="517">
        <v>2</v>
      </c>
      <c r="B1437" s="355" t="s">
        <v>2074</v>
      </c>
      <c r="C1437" s="1094" t="s">
        <v>223</v>
      </c>
      <c r="D1437" s="933">
        <v>5</v>
      </c>
      <c r="E1437" s="331"/>
      <c r="F1437" s="331">
        <f>E1437*D1437</f>
        <v>0</v>
      </c>
      <c r="G1437" s="197"/>
      <c r="H1437" s="197"/>
      <c r="I1437" s="197"/>
      <c r="J1437" s="197"/>
      <c r="K1437" s="197"/>
      <c r="L1437" s="197"/>
      <c r="M1437" s="197"/>
      <c r="N1437" s="197"/>
      <c r="O1437" s="197"/>
      <c r="P1437" s="197"/>
    </row>
    <row r="1438" spans="1:16" s="151" customFormat="1">
      <c r="A1438" s="508"/>
      <c r="B1438" s="507"/>
      <c r="C1438" s="1149"/>
      <c r="D1438" s="933"/>
      <c r="E1438" s="331"/>
      <c r="F1438" s="331"/>
      <c r="G1438" s="167"/>
      <c r="H1438" s="167"/>
      <c r="I1438" s="167"/>
      <c r="J1438" s="167"/>
      <c r="K1438" s="167"/>
      <c r="L1438" s="167"/>
      <c r="M1438" s="167"/>
      <c r="N1438" s="167"/>
      <c r="O1438" s="167"/>
      <c r="P1438" s="167"/>
    </row>
    <row r="1439" spans="1:16" s="288" customFormat="1" ht="25.5">
      <c r="A1439" s="517">
        <v>3</v>
      </c>
      <c r="B1439" s="516" t="s">
        <v>2119</v>
      </c>
      <c r="C1439" s="1094" t="s">
        <v>2076</v>
      </c>
      <c r="D1439" s="933">
        <v>15</v>
      </c>
      <c r="E1439" s="331"/>
      <c r="F1439" s="331">
        <f>E1439*D1439</f>
        <v>0</v>
      </c>
      <c r="G1439" s="197"/>
      <c r="H1439" s="197"/>
      <c r="I1439" s="197"/>
      <c r="J1439" s="197"/>
      <c r="K1439" s="197"/>
      <c r="L1439" s="197"/>
      <c r="M1439" s="197"/>
      <c r="N1439" s="197"/>
      <c r="O1439" s="197"/>
      <c r="P1439" s="197"/>
    </row>
    <row r="1440" spans="1:16" s="288" customFormat="1">
      <c r="A1440" s="508"/>
      <c r="B1440" s="516"/>
      <c r="C1440" s="1094"/>
      <c r="D1440" s="933"/>
      <c r="E1440" s="331"/>
      <c r="F1440" s="331"/>
      <c r="G1440" s="197"/>
      <c r="H1440" s="197"/>
      <c r="I1440" s="197"/>
      <c r="J1440" s="197"/>
      <c r="K1440" s="197"/>
      <c r="L1440" s="197"/>
      <c r="M1440" s="197"/>
      <c r="N1440" s="197"/>
      <c r="O1440" s="197"/>
      <c r="P1440" s="197"/>
    </row>
    <row r="1441" spans="1:16" s="288" customFormat="1" ht="38.25">
      <c r="A1441" s="517">
        <v>4</v>
      </c>
      <c r="B1441" s="355" t="s">
        <v>3013</v>
      </c>
      <c r="C1441" s="1094" t="s">
        <v>2076</v>
      </c>
      <c r="D1441" s="933">
        <v>4</v>
      </c>
      <c r="E1441" s="331"/>
      <c r="F1441" s="331">
        <f>E1441*D1441</f>
        <v>0</v>
      </c>
      <c r="G1441" s="197"/>
      <c r="H1441" s="197"/>
      <c r="I1441" s="197"/>
      <c r="J1441" s="197"/>
      <c r="K1441" s="197"/>
      <c r="L1441" s="197"/>
      <c r="M1441" s="197"/>
      <c r="N1441" s="197"/>
      <c r="O1441" s="197"/>
      <c r="P1441" s="197"/>
    </row>
    <row r="1442" spans="1:16" s="151" customFormat="1">
      <c r="A1442" s="508"/>
      <c r="B1442" s="507"/>
      <c r="C1442" s="1149"/>
      <c r="D1442" s="933"/>
      <c r="E1442" s="331"/>
      <c r="F1442" s="331"/>
      <c r="G1442" s="167"/>
      <c r="H1442" s="167"/>
      <c r="I1442" s="167"/>
      <c r="J1442" s="167"/>
      <c r="K1442" s="167"/>
      <c r="L1442" s="167"/>
      <c r="M1442" s="167"/>
      <c r="N1442" s="167"/>
      <c r="O1442" s="167"/>
      <c r="P1442" s="167"/>
    </row>
    <row r="1443" spans="1:16" s="288" customFormat="1" ht="38.25">
      <c r="A1443" s="517">
        <v>5</v>
      </c>
      <c r="B1443" s="516" t="s">
        <v>3014</v>
      </c>
      <c r="C1443" s="1094" t="s">
        <v>2076</v>
      </c>
      <c r="D1443" s="933">
        <v>11</v>
      </c>
      <c r="E1443" s="331"/>
      <c r="F1443" s="331">
        <f>E1443*D1443</f>
        <v>0</v>
      </c>
      <c r="G1443" s="197"/>
      <c r="H1443" s="197"/>
      <c r="I1443" s="197"/>
      <c r="J1443" s="197"/>
      <c r="K1443" s="197"/>
      <c r="L1443" s="197"/>
      <c r="M1443" s="197"/>
      <c r="N1443" s="197"/>
      <c r="O1443" s="197"/>
      <c r="P1443" s="197"/>
    </row>
    <row r="1444" spans="1:16" s="151" customFormat="1">
      <c r="A1444" s="508"/>
      <c r="B1444" s="507"/>
      <c r="C1444" s="1149"/>
      <c r="D1444" s="933"/>
      <c r="E1444" s="331"/>
      <c r="F1444" s="331"/>
      <c r="G1444" s="167"/>
      <c r="H1444" s="167"/>
      <c r="I1444" s="167"/>
      <c r="J1444" s="167"/>
      <c r="K1444" s="167"/>
      <c r="L1444" s="167"/>
      <c r="M1444" s="167"/>
      <c r="N1444" s="167"/>
      <c r="O1444" s="167"/>
      <c r="P1444" s="167"/>
    </row>
    <row r="1445" spans="1:16" s="288" customFormat="1">
      <c r="A1445" s="517">
        <v>6</v>
      </c>
      <c r="B1445" s="355" t="s">
        <v>2113</v>
      </c>
      <c r="C1445" s="1094" t="s">
        <v>1236</v>
      </c>
      <c r="D1445" s="933">
        <v>150</v>
      </c>
      <c r="E1445" s="331"/>
      <c r="F1445" s="331">
        <f>E1445*D1445</f>
        <v>0</v>
      </c>
      <c r="G1445" s="197"/>
      <c r="H1445" s="197"/>
      <c r="I1445" s="197"/>
      <c r="J1445" s="197"/>
      <c r="K1445" s="197"/>
      <c r="L1445" s="197"/>
      <c r="M1445" s="197"/>
      <c r="N1445" s="197"/>
      <c r="O1445" s="197"/>
      <c r="P1445" s="197"/>
    </row>
    <row r="1446" spans="1:16" s="151" customFormat="1">
      <c r="A1446" s="508"/>
      <c r="B1446" s="507"/>
      <c r="C1446" s="1149"/>
      <c r="D1446" s="933"/>
      <c r="E1446" s="331"/>
      <c r="F1446" s="331"/>
      <c r="G1446" s="167"/>
      <c r="H1446" s="167"/>
      <c r="I1446" s="167"/>
      <c r="J1446" s="167"/>
      <c r="K1446" s="167"/>
      <c r="L1446" s="167"/>
      <c r="M1446" s="167"/>
      <c r="N1446" s="167"/>
      <c r="O1446" s="167"/>
      <c r="P1446" s="167"/>
    </row>
    <row r="1447" spans="1:16" s="288" customFormat="1" ht="25.5">
      <c r="A1447" s="517">
        <v>7</v>
      </c>
      <c r="B1447" s="355" t="s">
        <v>2120</v>
      </c>
      <c r="C1447" s="1094" t="s">
        <v>1236</v>
      </c>
      <c r="D1447" s="933">
        <v>50</v>
      </c>
      <c r="E1447" s="331"/>
      <c r="F1447" s="331">
        <f>E1447*D1447</f>
        <v>0</v>
      </c>
      <c r="G1447" s="197"/>
      <c r="H1447" s="197"/>
      <c r="I1447" s="197"/>
      <c r="J1447" s="197"/>
      <c r="K1447" s="197"/>
      <c r="L1447" s="197"/>
      <c r="M1447" s="197"/>
      <c r="N1447" s="197"/>
      <c r="O1447" s="197"/>
      <c r="P1447" s="197"/>
    </row>
    <row r="1448" spans="1:16" s="151" customFormat="1">
      <c r="A1448" s="508"/>
      <c r="B1448" s="507"/>
      <c r="C1448" s="1149"/>
      <c r="D1448" s="933"/>
      <c r="E1448" s="331"/>
      <c r="F1448" s="331"/>
      <c r="G1448" s="167"/>
      <c r="H1448" s="167"/>
      <c r="I1448" s="167"/>
      <c r="J1448" s="167"/>
      <c r="K1448" s="167"/>
      <c r="L1448" s="167"/>
      <c r="M1448" s="167"/>
      <c r="N1448" s="167"/>
      <c r="O1448" s="167"/>
      <c r="P1448" s="167"/>
    </row>
    <row r="1449" spans="1:16" s="288" customFormat="1" ht="25.5">
      <c r="A1449" s="517">
        <v>8</v>
      </c>
      <c r="B1449" s="355" t="s">
        <v>2121</v>
      </c>
      <c r="C1449" s="1094" t="s">
        <v>223</v>
      </c>
      <c r="D1449" s="933">
        <v>45</v>
      </c>
      <c r="E1449" s="331"/>
      <c r="F1449" s="331">
        <f>E1449*D1449</f>
        <v>0</v>
      </c>
      <c r="G1449" s="197"/>
      <c r="H1449" s="197"/>
      <c r="I1449" s="197"/>
      <c r="J1449" s="197"/>
      <c r="K1449" s="197"/>
      <c r="L1449" s="197"/>
      <c r="M1449" s="197"/>
      <c r="N1449" s="197"/>
      <c r="O1449" s="197"/>
      <c r="P1449" s="197"/>
    </row>
    <row r="1450" spans="1:16" s="151" customFormat="1">
      <c r="A1450" s="508"/>
      <c r="B1450" s="507"/>
      <c r="C1450" s="1149"/>
      <c r="D1450" s="933"/>
      <c r="E1450" s="331"/>
      <c r="F1450" s="331"/>
      <c r="G1450" s="167"/>
      <c r="H1450" s="167"/>
      <c r="I1450" s="167"/>
      <c r="J1450" s="167"/>
      <c r="K1450" s="167"/>
      <c r="L1450" s="167"/>
      <c r="M1450" s="167"/>
      <c r="N1450" s="167"/>
      <c r="O1450" s="167"/>
      <c r="P1450" s="167"/>
    </row>
    <row r="1451" spans="1:16" s="288" customFormat="1" ht="102" customHeight="1">
      <c r="A1451" s="517">
        <v>9</v>
      </c>
      <c r="B1451" s="355" t="s">
        <v>2122</v>
      </c>
      <c r="C1451" s="1094" t="s">
        <v>1346</v>
      </c>
      <c r="D1451" s="933">
        <v>1</v>
      </c>
      <c r="E1451" s="331"/>
      <c r="F1451" s="331">
        <f>E1451*D1451</f>
        <v>0</v>
      </c>
      <c r="G1451" s="197"/>
      <c r="H1451" s="197"/>
      <c r="I1451" s="197"/>
      <c r="J1451" s="197"/>
      <c r="K1451" s="197"/>
      <c r="L1451" s="197"/>
      <c r="M1451" s="197"/>
      <c r="N1451" s="197"/>
      <c r="O1451" s="197"/>
      <c r="P1451" s="197"/>
    </row>
    <row r="1452" spans="1:16" s="288" customFormat="1" ht="9.75" customHeight="1">
      <c r="A1452" s="518"/>
      <c r="B1452" s="355"/>
      <c r="C1452" s="1094"/>
      <c r="D1452" s="933"/>
      <c r="E1452" s="331"/>
      <c r="F1452" s="331"/>
      <c r="G1452" s="197"/>
      <c r="H1452" s="197"/>
      <c r="I1452" s="197"/>
      <c r="J1452" s="197"/>
      <c r="K1452" s="197"/>
      <c r="L1452" s="197"/>
      <c r="M1452" s="197"/>
      <c r="N1452" s="197"/>
      <c r="O1452" s="197"/>
      <c r="P1452" s="197"/>
    </row>
    <row r="1453" spans="1:16" s="288" customFormat="1" ht="38.25">
      <c r="A1453" s="517">
        <v>10</v>
      </c>
      <c r="B1453" s="355" t="s">
        <v>2123</v>
      </c>
      <c r="C1453" s="1094" t="s">
        <v>233</v>
      </c>
      <c r="D1453" s="933">
        <v>1</v>
      </c>
      <c r="E1453" s="331"/>
      <c r="F1453" s="331">
        <f>E1453*D1453</f>
        <v>0</v>
      </c>
      <c r="G1453" s="197"/>
      <c r="H1453" s="197"/>
      <c r="I1453" s="197"/>
      <c r="J1453" s="197"/>
      <c r="K1453" s="197"/>
      <c r="L1453" s="197"/>
      <c r="M1453" s="197"/>
      <c r="N1453" s="197"/>
      <c r="O1453" s="197"/>
      <c r="P1453" s="197"/>
    </row>
    <row r="1454" spans="1:16" s="288" customFormat="1" ht="9.75" customHeight="1">
      <c r="A1454" s="518"/>
      <c r="B1454" s="355"/>
      <c r="C1454" s="1094"/>
      <c r="D1454" s="933"/>
      <c r="E1454" s="331"/>
      <c r="F1454" s="331"/>
      <c r="G1454" s="197"/>
      <c r="H1454" s="197"/>
      <c r="I1454" s="197"/>
      <c r="J1454" s="197"/>
      <c r="K1454" s="197"/>
      <c r="L1454" s="197"/>
      <c r="M1454" s="197"/>
      <c r="N1454" s="197"/>
      <c r="O1454" s="197"/>
      <c r="P1454" s="197"/>
    </row>
    <row r="1455" spans="1:16" s="288" customFormat="1" ht="25.5">
      <c r="A1455" s="517">
        <v>11</v>
      </c>
      <c r="B1455" s="355" t="s">
        <v>2124</v>
      </c>
      <c r="C1455" s="1094" t="s">
        <v>233</v>
      </c>
      <c r="D1455" s="933">
        <v>1</v>
      </c>
      <c r="E1455" s="331"/>
      <c r="F1455" s="331">
        <f>E1455*D1455</f>
        <v>0</v>
      </c>
      <c r="G1455" s="197"/>
      <c r="H1455" s="197"/>
      <c r="I1455" s="197"/>
      <c r="J1455" s="197"/>
      <c r="K1455" s="197"/>
      <c r="L1455" s="197"/>
      <c r="M1455" s="197"/>
      <c r="N1455" s="197"/>
      <c r="O1455" s="197"/>
      <c r="P1455" s="197"/>
    </row>
    <row r="1456" spans="1:16" s="151" customFormat="1">
      <c r="A1456" s="508"/>
      <c r="B1456" s="507"/>
      <c r="C1456" s="1149"/>
      <c r="D1456" s="933"/>
      <c r="E1456" s="331"/>
      <c r="F1456" s="331"/>
      <c r="G1456" s="167"/>
      <c r="H1456" s="167"/>
      <c r="I1456" s="167"/>
      <c r="J1456" s="167"/>
      <c r="K1456" s="167"/>
      <c r="L1456" s="167"/>
      <c r="M1456" s="167"/>
      <c r="N1456" s="167"/>
      <c r="O1456" s="167"/>
      <c r="P1456" s="167"/>
    </row>
    <row r="1457" spans="1:16" s="288" customFormat="1" ht="51">
      <c r="A1457" s="517">
        <v>12</v>
      </c>
      <c r="B1457" s="355" t="s">
        <v>2125</v>
      </c>
      <c r="C1457" s="1094" t="s">
        <v>1236</v>
      </c>
      <c r="D1457" s="933">
        <v>45</v>
      </c>
      <c r="E1457" s="331"/>
      <c r="F1457" s="331">
        <f>E1457*D1457</f>
        <v>0</v>
      </c>
      <c r="G1457" s="197"/>
      <c r="H1457" s="197"/>
      <c r="I1457" s="197"/>
      <c r="J1457" s="197"/>
      <c r="K1457" s="197"/>
      <c r="L1457" s="197"/>
      <c r="M1457" s="197"/>
      <c r="N1457" s="197"/>
      <c r="O1457" s="197"/>
      <c r="P1457" s="197"/>
    </row>
    <row r="1458" spans="1:16" s="151" customFormat="1">
      <c r="A1458" s="313"/>
      <c r="B1458" s="314"/>
      <c r="C1458" s="1096"/>
      <c r="D1458" s="935"/>
      <c r="E1458" s="315"/>
      <c r="F1458" s="315"/>
      <c r="G1458" s="167"/>
      <c r="H1458" s="167"/>
      <c r="I1458" s="167"/>
      <c r="J1458" s="167"/>
      <c r="K1458" s="167"/>
      <c r="L1458" s="167"/>
      <c r="M1458" s="167"/>
      <c r="N1458" s="167"/>
      <c r="O1458" s="167"/>
      <c r="P1458" s="167"/>
    </row>
    <row r="1459" spans="1:16" s="151" customFormat="1">
      <c r="A1459" s="387" t="s">
        <v>172</v>
      </c>
      <c r="B1459" s="388"/>
      <c r="C1459" s="519"/>
      <c r="D1459" s="947"/>
      <c r="E1459" s="391"/>
      <c r="F1459" s="391">
        <f>SUM(F1435:F1457)</f>
        <v>0</v>
      </c>
      <c r="G1459" s="167"/>
      <c r="H1459" s="167"/>
      <c r="I1459" s="167"/>
      <c r="J1459" s="167"/>
      <c r="K1459" s="167"/>
      <c r="L1459" s="167"/>
      <c r="M1459" s="167"/>
      <c r="N1459" s="167"/>
      <c r="O1459" s="167"/>
      <c r="P1459" s="167"/>
    </row>
    <row r="1460" spans="1:16" s="151" customFormat="1">
      <c r="A1460" s="313"/>
      <c r="B1460" s="314"/>
      <c r="C1460" s="1096"/>
      <c r="D1460" s="935"/>
      <c r="E1460" s="315"/>
      <c r="F1460" s="315"/>
      <c r="G1460" s="167"/>
      <c r="H1460" s="167"/>
      <c r="I1460" s="167"/>
      <c r="J1460" s="167"/>
      <c r="K1460" s="167"/>
      <c r="L1460" s="167"/>
      <c r="M1460" s="167"/>
      <c r="N1460" s="167"/>
      <c r="O1460" s="167"/>
    </row>
    <row r="1461" spans="1:16" s="151" customFormat="1">
      <c r="A1461" s="308">
        <v>6</v>
      </c>
      <c r="B1461" s="309" t="s">
        <v>2126</v>
      </c>
      <c r="C1461" s="1095"/>
      <c r="D1461" s="934"/>
      <c r="E1461" s="310"/>
      <c r="F1461" s="310"/>
      <c r="G1461" s="167"/>
      <c r="H1461" s="167"/>
      <c r="I1461" s="167"/>
      <c r="J1461" s="167"/>
      <c r="K1461" s="167"/>
      <c r="L1461" s="167"/>
      <c r="M1461" s="167"/>
      <c r="N1461" s="167"/>
      <c r="O1461" s="167"/>
    </row>
    <row r="1462" spans="1:16" s="151" customFormat="1">
      <c r="A1462" s="313"/>
      <c r="B1462" s="314"/>
      <c r="C1462" s="1096"/>
      <c r="D1462" s="935"/>
      <c r="E1462" s="315"/>
      <c r="F1462" s="315"/>
      <c r="G1462" s="167"/>
      <c r="H1462" s="167"/>
      <c r="I1462" s="167"/>
      <c r="J1462" s="167"/>
      <c r="K1462" s="167"/>
      <c r="L1462" s="167"/>
      <c r="M1462" s="167"/>
      <c r="N1462" s="167"/>
      <c r="O1462" s="167"/>
    </row>
    <row r="1463" spans="1:16" s="151" customFormat="1">
      <c r="A1463" s="317"/>
      <c r="B1463" s="318" t="s">
        <v>1717</v>
      </c>
      <c r="C1463" s="1097"/>
      <c r="D1463" s="936"/>
      <c r="E1463" s="313"/>
      <c r="F1463" s="313"/>
      <c r="G1463" s="167"/>
      <c r="H1463" s="167"/>
      <c r="I1463" s="167"/>
      <c r="J1463" s="167"/>
      <c r="K1463" s="167"/>
      <c r="L1463" s="167"/>
      <c r="M1463" s="167"/>
      <c r="N1463" s="167"/>
      <c r="O1463" s="167"/>
    </row>
    <row r="1464" spans="1:16" s="512" customFormat="1" ht="84">
      <c r="A1464" s="510"/>
      <c r="B1464" s="930" t="s">
        <v>1872</v>
      </c>
      <c r="C1464" s="1150"/>
      <c r="D1464" s="976"/>
      <c r="E1464" s="930"/>
      <c r="F1464" s="511"/>
    </row>
    <row r="1465" spans="1:16" s="151" customFormat="1">
      <c r="A1465" s="313"/>
      <c r="B1465" s="314"/>
      <c r="C1465" s="1096"/>
      <c r="D1465" s="935"/>
      <c r="E1465" s="315"/>
      <c r="F1465" s="315"/>
      <c r="G1465" s="167"/>
      <c r="H1465" s="167"/>
      <c r="I1465" s="167"/>
      <c r="J1465" s="167"/>
      <c r="K1465" s="167"/>
      <c r="L1465" s="167"/>
      <c r="M1465" s="167"/>
      <c r="N1465" s="167"/>
      <c r="O1465" s="167"/>
    </row>
    <row r="1466" spans="1:16" s="151" customFormat="1" ht="25.5">
      <c r="A1466" s="313"/>
      <c r="B1466" s="314" t="s">
        <v>2127</v>
      </c>
      <c r="C1466" s="1096"/>
      <c r="D1466" s="935"/>
      <c r="E1466" s="315"/>
      <c r="F1466" s="315"/>
      <c r="G1466" s="167"/>
      <c r="H1466" s="167"/>
      <c r="I1466" s="167"/>
      <c r="J1466" s="167"/>
      <c r="K1466" s="167"/>
      <c r="L1466" s="167"/>
      <c r="M1466" s="167"/>
      <c r="N1466" s="167"/>
      <c r="O1466" s="167"/>
    </row>
    <row r="1467" spans="1:16" s="151" customFormat="1">
      <c r="A1467" s="313"/>
      <c r="B1467" s="314"/>
      <c r="C1467" s="1096"/>
      <c r="D1467" s="935"/>
      <c r="E1467" s="315"/>
      <c r="F1467" s="315"/>
      <c r="G1467" s="167"/>
      <c r="H1467" s="167"/>
      <c r="I1467" s="167"/>
      <c r="J1467" s="167"/>
      <c r="K1467" s="167"/>
      <c r="L1467" s="167"/>
      <c r="M1467" s="167"/>
      <c r="N1467" s="167"/>
      <c r="O1467" s="167"/>
    </row>
    <row r="1468" spans="1:16" s="217" customFormat="1" ht="63.75">
      <c r="A1468" s="992">
        <v>1</v>
      </c>
      <c r="B1468" s="515" t="s">
        <v>2675</v>
      </c>
      <c r="C1468" s="225" t="s">
        <v>1236</v>
      </c>
      <c r="D1468" s="993">
        <v>150</v>
      </c>
      <c r="E1468" s="203"/>
      <c r="F1468" s="771">
        <f>E1468*D1468</f>
        <v>0</v>
      </c>
      <c r="G1468" s="197"/>
      <c r="H1468" s="197"/>
      <c r="I1468" s="197"/>
      <c r="J1468" s="197"/>
      <c r="K1468" s="197"/>
      <c r="L1468" s="197"/>
      <c r="M1468" s="197"/>
      <c r="N1468" s="197"/>
      <c r="O1468" s="197"/>
    </row>
    <row r="1469" spans="1:16" s="212" customFormat="1">
      <c r="A1469" s="994"/>
      <c r="B1469" s="995"/>
      <c r="C1469" s="1151"/>
      <c r="D1469" s="993"/>
      <c r="E1469" s="203"/>
      <c r="F1469" s="203"/>
      <c r="G1469" s="167"/>
      <c r="H1469" s="167"/>
      <c r="I1469" s="167"/>
      <c r="J1469" s="167"/>
      <c r="K1469" s="167"/>
      <c r="L1469" s="167"/>
      <c r="M1469" s="167"/>
      <c r="N1469" s="167"/>
      <c r="O1469" s="167"/>
    </row>
    <row r="1470" spans="1:16" s="217" customFormat="1" ht="64.5" customHeight="1">
      <c r="A1470" s="992">
        <v>2</v>
      </c>
      <c r="B1470" s="210" t="s">
        <v>2074</v>
      </c>
      <c r="C1470" s="225" t="s">
        <v>223</v>
      </c>
      <c r="D1470" s="993">
        <v>10</v>
      </c>
      <c r="E1470" s="203"/>
      <c r="F1470" s="771">
        <f>E1470*D1470</f>
        <v>0</v>
      </c>
      <c r="G1470" s="197"/>
      <c r="H1470" s="197"/>
      <c r="I1470" s="197"/>
      <c r="J1470" s="197"/>
      <c r="K1470" s="197"/>
      <c r="L1470" s="197"/>
      <c r="M1470" s="197"/>
      <c r="N1470" s="197"/>
      <c r="O1470" s="197"/>
    </row>
    <row r="1471" spans="1:16" s="212" customFormat="1">
      <c r="A1471" s="992"/>
      <c r="B1471" s="995"/>
      <c r="C1471" s="1151"/>
      <c r="D1471" s="993"/>
      <c r="E1471" s="203"/>
      <c r="F1471" s="203"/>
      <c r="G1471" s="167"/>
      <c r="H1471" s="167"/>
      <c r="I1471" s="167"/>
      <c r="J1471" s="167"/>
      <c r="K1471" s="167"/>
      <c r="L1471" s="167"/>
      <c r="M1471" s="167"/>
      <c r="N1471" s="167"/>
      <c r="O1471" s="167"/>
    </row>
    <row r="1472" spans="1:16" s="217" customFormat="1" ht="40.5" customHeight="1">
      <c r="A1472" s="992">
        <v>3</v>
      </c>
      <c r="B1472" s="515" t="s">
        <v>2676</v>
      </c>
      <c r="C1472" s="225" t="s">
        <v>2076</v>
      </c>
      <c r="D1472" s="993">
        <v>36</v>
      </c>
      <c r="E1472" s="203"/>
      <c r="F1472" s="771">
        <f>E1472*D1472</f>
        <v>0</v>
      </c>
      <c r="G1472" s="197"/>
      <c r="H1472" s="197"/>
      <c r="I1472" s="197"/>
      <c r="J1472" s="197"/>
      <c r="K1472" s="197"/>
      <c r="L1472" s="197"/>
      <c r="M1472" s="197"/>
      <c r="N1472" s="197"/>
      <c r="O1472" s="197"/>
    </row>
    <row r="1473" spans="1:15" s="217" customFormat="1">
      <c r="A1473" s="992"/>
      <c r="B1473" s="515"/>
      <c r="C1473" s="225"/>
      <c r="D1473" s="993"/>
      <c r="E1473" s="203"/>
      <c r="F1473" s="203"/>
      <c r="G1473" s="197"/>
      <c r="H1473" s="197"/>
      <c r="I1473" s="197"/>
      <c r="J1473" s="197"/>
      <c r="K1473" s="197"/>
      <c r="L1473" s="197"/>
      <c r="M1473" s="197"/>
      <c r="N1473" s="197"/>
      <c r="O1473" s="197"/>
    </row>
    <row r="1474" spans="1:15" s="217" customFormat="1" ht="38.25">
      <c r="A1474" s="992">
        <v>4</v>
      </c>
      <c r="B1474" s="210" t="s">
        <v>2677</v>
      </c>
      <c r="C1474" s="225" t="s">
        <v>2076</v>
      </c>
      <c r="D1474" s="993">
        <v>9</v>
      </c>
      <c r="E1474" s="203"/>
      <c r="F1474" s="771">
        <f>E1474*D1474</f>
        <v>0</v>
      </c>
      <c r="G1474" s="197"/>
      <c r="H1474" s="197"/>
      <c r="I1474" s="197"/>
      <c r="J1474" s="197"/>
      <c r="K1474" s="197"/>
      <c r="L1474" s="197"/>
      <c r="M1474" s="197"/>
      <c r="N1474" s="197"/>
      <c r="O1474" s="197"/>
    </row>
    <row r="1475" spans="1:15" s="212" customFormat="1">
      <c r="A1475" s="992"/>
      <c r="B1475" s="995"/>
      <c r="C1475" s="1151"/>
      <c r="D1475" s="993"/>
      <c r="E1475" s="203"/>
      <c r="F1475" s="203"/>
      <c r="G1475" s="167"/>
      <c r="H1475" s="167"/>
      <c r="I1475" s="167"/>
      <c r="J1475" s="167"/>
      <c r="K1475" s="167"/>
      <c r="L1475" s="167"/>
      <c r="M1475" s="167"/>
      <c r="N1475" s="167"/>
      <c r="O1475" s="167"/>
    </row>
    <row r="1476" spans="1:15" s="217" customFormat="1" ht="38.25">
      <c r="A1476" s="992">
        <v>5</v>
      </c>
      <c r="B1476" s="515" t="s">
        <v>2678</v>
      </c>
      <c r="C1476" s="225" t="s">
        <v>2076</v>
      </c>
      <c r="D1476" s="993">
        <v>33</v>
      </c>
      <c r="E1476" s="203"/>
      <c r="F1476" s="771">
        <f>E1476*D1476</f>
        <v>0</v>
      </c>
      <c r="G1476" s="197"/>
      <c r="H1476" s="197"/>
      <c r="I1476" s="197"/>
      <c r="J1476" s="197"/>
      <c r="K1476" s="197"/>
      <c r="L1476" s="197"/>
      <c r="M1476" s="197"/>
      <c r="N1476" s="197"/>
      <c r="O1476" s="197"/>
    </row>
    <row r="1477" spans="1:15" s="212" customFormat="1">
      <c r="A1477" s="992"/>
      <c r="B1477" s="995"/>
      <c r="C1477" s="1151"/>
      <c r="D1477" s="993"/>
      <c r="E1477" s="203"/>
      <c r="F1477" s="203"/>
      <c r="G1477" s="167"/>
      <c r="H1477" s="167"/>
      <c r="I1477" s="167"/>
      <c r="J1477" s="167"/>
      <c r="K1477" s="167"/>
      <c r="L1477" s="167"/>
      <c r="M1477" s="167"/>
      <c r="N1477" s="167"/>
      <c r="O1477" s="167"/>
    </row>
    <row r="1478" spans="1:15" s="288" customFormat="1">
      <c r="A1478" s="520">
        <v>6</v>
      </c>
      <c r="B1478" s="355" t="s">
        <v>1920</v>
      </c>
      <c r="C1478" s="1094" t="s">
        <v>1236</v>
      </c>
      <c r="D1478" s="977">
        <v>130</v>
      </c>
      <c r="E1478" s="331"/>
      <c r="F1478" s="331">
        <f>E1478*D1478</f>
        <v>0</v>
      </c>
      <c r="G1478" s="197"/>
      <c r="H1478" s="197"/>
      <c r="I1478" s="197"/>
      <c r="J1478" s="197"/>
      <c r="K1478" s="197"/>
      <c r="L1478" s="197"/>
      <c r="M1478" s="197"/>
      <c r="N1478" s="197"/>
      <c r="O1478" s="197"/>
    </row>
    <row r="1479" spans="1:15" s="151" customFormat="1">
      <c r="A1479" s="520"/>
      <c r="B1479" s="507"/>
      <c r="C1479" s="1149"/>
      <c r="D1479" s="977"/>
      <c r="E1479" s="331"/>
      <c r="F1479" s="331"/>
      <c r="G1479" s="167"/>
      <c r="H1479" s="167"/>
      <c r="I1479" s="167"/>
      <c r="J1479" s="167"/>
      <c r="K1479" s="167"/>
      <c r="L1479" s="167"/>
      <c r="M1479" s="167"/>
      <c r="N1479" s="167"/>
      <c r="O1479" s="167"/>
    </row>
    <row r="1480" spans="1:15" s="288" customFormat="1">
      <c r="A1480" s="520">
        <v>7</v>
      </c>
      <c r="B1480" s="355" t="s">
        <v>2128</v>
      </c>
      <c r="C1480" s="1094" t="s">
        <v>1236</v>
      </c>
      <c r="D1480" s="977">
        <v>230</v>
      </c>
      <c r="E1480" s="331"/>
      <c r="F1480" s="331">
        <f>E1480*D1480</f>
        <v>0</v>
      </c>
      <c r="G1480" s="197"/>
      <c r="H1480" s="197"/>
      <c r="I1480" s="197"/>
      <c r="J1480" s="197"/>
      <c r="K1480" s="197"/>
      <c r="L1480" s="197"/>
      <c r="M1480" s="197"/>
      <c r="N1480" s="197"/>
      <c r="O1480" s="197"/>
    </row>
    <row r="1481" spans="1:15" s="151" customFormat="1">
      <c r="A1481" s="520"/>
      <c r="B1481" s="507"/>
      <c r="C1481" s="1149"/>
      <c r="D1481" s="977"/>
      <c r="E1481" s="331"/>
      <c r="F1481" s="331"/>
      <c r="G1481" s="167"/>
      <c r="H1481" s="167"/>
      <c r="I1481" s="167"/>
      <c r="J1481" s="167"/>
      <c r="K1481" s="167"/>
      <c r="L1481" s="167"/>
      <c r="M1481" s="167"/>
      <c r="N1481" s="167"/>
      <c r="O1481" s="167"/>
    </row>
    <row r="1482" spans="1:15" s="288" customFormat="1" ht="25.5" customHeight="1">
      <c r="A1482" s="520">
        <v>8</v>
      </c>
      <c r="B1482" s="355" t="s">
        <v>2129</v>
      </c>
      <c r="C1482" s="1094" t="s">
        <v>1236</v>
      </c>
      <c r="D1482" s="977">
        <v>750</v>
      </c>
      <c r="E1482" s="331"/>
      <c r="F1482" s="331">
        <f>E1482*D1482</f>
        <v>0</v>
      </c>
      <c r="G1482" s="197"/>
      <c r="H1482" s="1488"/>
      <c r="I1482" s="197"/>
      <c r="J1482" s="197"/>
      <c r="K1482" s="197"/>
      <c r="L1482" s="197"/>
      <c r="M1482" s="197"/>
      <c r="N1482" s="197"/>
      <c r="O1482" s="197"/>
    </row>
    <row r="1483" spans="1:15" s="151" customFormat="1">
      <c r="A1483" s="520"/>
      <c r="B1483" s="507"/>
      <c r="C1483" s="1149"/>
      <c r="D1483" s="977"/>
      <c r="E1483" s="331"/>
      <c r="F1483" s="331"/>
      <c r="G1483" s="167"/>
      <c r="H1483" s="167"/>
      <c r="I1483" s="167"/>
      <c r="J1483" s="167"/>
      <c r="K1483" s="167"/>
      <c r="L1483" s="167"/>
      <c r="M1483" s="167"/>
      <c r="N1483" s="167"/>
      <c r="O1483" s="167"/>
    </row>
    <row r="1484" spans="1:15" s="288" customFormat="1" ht="25.5" customHeight="1">
      <c r="A1484" s="520">
        <v>9</v>
      </c>
      <c r="B1484" s="355" t="s">
        <v>2130</v>
      </c>
      <c r="C1484" s="1094" t="s">
        <v>1236</v>
      </c>
      <c r="D1484" s="977">
        <v>100</v>
      </c>
      <c r="E1484" s="331"/>
      <c r="F1484" s="331">
        <f>E1484*D1484</f>
        <v>0</v>
      </c>
      <c r="G1484" s="197"/>
      <c r="H1484" s="197"/>
      <c r="I1484" s="197"/>
      <c r="J1484" s="197"/>
      <c r="K1484" s="197"/>
      <c r="L1484" s="197"/>
      <c r="M1484" s="197"/>
      <c r="N1484" s="197"/>
      <c r="O1484" s="197"/>
    </row>
    <row r="1485" spans="1:15" s="151" customFormat="1">
      <c r="A1485" s="520"/>
      <c r="B1485" s="507"/>
      <c r="C1485" s="1149"/>
      <c r="D1485" s="977"/>
      <c r="E1485" s="331"/>
      <c r="F1485" s="331"/>
      <c r="G1485" s="167"/>
      <c r="H1485" s="167"/>
      <c r="I1485" s="167"/>
      <c r="J1485" s="167"/>
      <c r="K1485" s="167"/>
      <c r="L1485" s="167"/>
      <c r="M1485" s="167"/>
      <c r="N1485" s="167"/>
      <c r="O1485" s="167"/>
    </row>
    <row r="1486" spans="1:15" s="288" customFormat="1" ht="51">
      <c r="A1486" s="520">
        <v>10</v>
      </c>
      <c r="B1486" s="355" t="s">
        <v>2095</v>
      </c>
      <c r="C1486" s="1094" t="s">
        <v>1236</v>
      </c>
      <c r="D1486" s="977">
        <v>100</v>
      </c>
      <c r="E1486" s="331"/>
      <c r="F1486" s="331">
        <f>E1486*D1486</f>
        <v>0</v>
      </c>
      <c r="G1486" s="197"/>
      <c r="H1486" s="197"/>
      <c r="I1486" s="197"/>
      <c r="J1486" s="197"/>
      <c r="K1486" s="197"/>
      <c r="L1486" s="197"/>
      <c r="M1486" s="197"/>
      <c r="N1486" s="197"/>
      <c r="O1486" s="197"/>
    </row>
    <row r="1487" spans="1:15" s="151" customFormat="1">
      <c r="A1487" s="520"/>
      <c r="B1487" s="507"/>
      <c r="C1487" s="1149"/>
      <c r="D1487" s="977"/>
      <c r="E1487" s="331"/>
      <c r="F1487" s="331"/>
      <c r="G1487" s="167"/>
      <c r="H1487" s="167"/>
      <c r="I1487" s="167"/>
      <c r="J1487" s="167"/>
      <c r="K1487" s="167"/>
      <c r="L1487" s="167"/>
      <c r="M1487" s="167"/>
      <c r="N1487" s="167"/>
      <c r="O1487" s="167"/>
    </row>
    <row r="1488" spans="1:15" s="151" customFormat="1" ht="340.5" customHeight="1">
      <c r="A1488" s="520">
        <v>11</v>
      </c>
      <c r="B1488" s="1496" t="s">
        <v>3015</v>
      </c>
      <c r="C1488" s="1664" t="s">
        <v>223</v>
      </c>
      <c r="D1488" s="1666">
        <v>3</v>
      </c>
      <c r="E1488" s="1668"/>
      <c r="F1488" s="1670">
        <f>E1488*D1488</f>
        <v>0</v>
      </c>
      <c r="G1488" s="167"/>
      <c r="H1488" s="167"/>
      <c r="I1488" s="167"/>
      <c r="J1488" s="167"/>
      <c r="K1488" s="167"/>
      <c r="L1488" s="167"/>
      <c r="M1488" s="167"/>
      <c r="N1488" s="167"/>
      <c r="O1488" s="167"/>
    </row>
    <row r="1489" spans="1:15" s="151" customFormat="1" ht="89.25">
      <c r="A1489" s="520"/>
      <c r="B1489" s="495" t="s">
        <v>2131</v>
      </c>
      <c r="C1489" s="1665"/>
      <c r="D1489" s="1667"/>
      <c r="E1489" s="1669"/>
      <c r="F1489" s="1671"/>
      <c r="G1489" s="167"/>
      <c r="H1489" s="167"/>
      <c r="I1489" s="167"/>
      <c r="J1489" s="167"/>
      <c r="K1489" s="167"/>
      <c r="L1489" s="167"/>
      <c r="M1489" s="167"/>
      <c r="N1489" s="167"/>
      <c r="O1489" s="167"/>
    </row>
    <row r="1490" spans="1:15" s="151" customFormat="1">
      <c r="A1490" s="520"/>
      <c r="B1490" s="314"/>
      <c r="C1490" s="1096"/>
      <c r="D1490" s="978"/>
      <c r="E1490" s="315"/>
      <c r="F1490" s="315"/>
      <c r="G1490" s="167"/>
      <c r="H1490" s="167"/>
      <c r="I1490" s="167"/>
      <c r="J1490" s="167"/>
      <c r="K1490" s="167"/>
      <c r="L1490" s="167"/>
      <c r="M1490" s="167"/>
      <c r="N1490" s="167"/>
      <c r="O1490" s="167"/>
    </row>
    <row r="1491" spans="1:15" s="151" customFormat="1" ht="283.5" customHeight="1">
      <c r="A1491" s="520">
        <v>12</v>
      </c>
      <c r="B1491" s="495" t="s">
        <v>2132</v>
      </c>
      <c r="C1491" s="1664" t="s">
        <v>223</v>
      </c>
      <c r="D1491" s="1666">
        <v>9</v>
      </c>
      <c r="E1491" s="1668"/>
      <c r="F1491" s="1670">
        <f>E1491*D1491</f>
        <v>0</v>
      </c>
      <c r="G1491" s="167"/>
      <c r="H1491" s="167"/>
      <c r="I1491" s="167"/>
      <c r="J1491" s="167"/>
      <c r="K1491" s="167"/>
      <c r="L1491" s="167"/>
      <c r="M1491" s="167"/>
      <c r="N1491" s="167"/>
      <c r="O1491" s="167"/>
    </row>
    <row r="1492" spans="1:15" s="151" customFormat="1" ht="89.25">
      <c r="A1492" s="520"/>
      <c r="B1492" s="495" t="s">
        <v>2133</v>
      </c>
      <c r="C1492" s="1665"/>
      <c r="D1492" s="1667"/>
      <c r="E1492" s="1669"/>
      <c r="F1492" s="1671"/>
      <c r="G1492" s="167"/>
      <c r="H1492" s="167"/>
      <c r="I1492" s="167"/>
      <c r="J1492" s="167"/>
      <c r="K1492" s="167"/>
      <c r="L1492" s="167"/>
      <c r="M1492" s="167"/>
      <c r="N1492" s="167"/>
      <c r="O1492" s="167"/>
    </row>
    <row r="1493" spans="1:15" s="151" customFormat="1">
      <c r="A1493" s="520"/>
      <c r="B1493" s="314"/>
      <c r="C1493" s="1096"/>
      <c r="D1493" s="978"/>
      <c r="E1493" s="315"/>
      <c r="F1493" s="315"/>
      <c r="G1493" s="167"/>
      <c r="H1493" s="167"/>
      <c r="I1493" s="167"/>
      <c r="J1493" s="167"/>
      <c r="K1493" s="167"/>
      <c r="L1493" s="167"/>
      <c r="M1493" s="167"/>
      <c r="N1493" s="167"/>
      <c r="O1493" s="167"/>
    </row>
    <row r="1494" spans="1:15" s="151" customFormat="1" ht="114.75">
      <c r="A1494" s="520">
        <v>13</v>
      </c>
      <c r="B1494" s="495" t="s">
        <v>2741</v>
      </c>
      <c r="C1494" s="924" t="s">
        <v>1346</v>
      </c>
      <c r="D1494" s="971">
        <v>9</v>
      </c>
      <c r="E1494" s="521"/>
      <c r="F1494" s="522">
        <f>D1494*E1494</f>
        <v>0</v>
      </c>
      <c r="G1494" s="167"/>
      <c r="H1494" s="167"/>
      <c r="I1494" s="167"/>
      <c r="J1494" s="167"/>
      <c r="K1494" s="167"/>
      <c r="L1494" s="167"/>
      <c r="M1494" s="167"/>
      <c r="N1494" s="167"/>
      <c r="O1494" s="167"/>
    </row>
    <row r="1495" spans="1:15" s="151" customFormat="1">
      <c r="A1495" s="520"/>
      <c r="B1495" s="314"/>
      <c r="C1495" s="1096"/>
      <c r="D1495" s="978"/>
      <c r="E1495" s="315"/>
      <c r="F1495" s="315"/>
      <c r="G1495" s="167"/>
      <c r="H1495" s="167"/>
      <c r="I1495" s="167"/>
      <c r="J1495" s="167"/>
      <c r="K1495" s="167"/>
      <c r="L1495" s="167"/>
      <c r="M1495" s="167"/>
      <c r="N1495" s="167"/>
      <c r="O1495" s="167"/>
    </row>
    <row r="1496" spans="1:15" s="151" customFormat="1" ht="271.5" customHeight="1">
      <c r="A1496" s="520">
        <v>14</v>
      </c>
      <c r="B1496" s="495" t="s">
        <v>2134</v>
      </c>
      <c r="C1496" s="1664" t="s">
        <v>223</v>
      </c>
      <c r="D1496" s="1666">
        <v>6</v>
      </c>
      <c r="E1496" s="1668"/>
      <c r="F1496" s="1670">
        <f>E1496*D1496</f>
        <v>0</v>
      </c>
      <c r="G1496" s="167"/>
      <c r="H1496" s="167"/>
      <c r="I1496" s="167"/>
      <c r="J1496" s="167"/>
      <c r="K1496" s="167"/>
      <c r="L1496" s="167"/>
      <c r="M1496" s="167"/>
      <c r="N1496" s="167"/>
      <c r="O1496" s="167"/>
    </row>
    <row r="1497" spans="1:15" s="151" customFormat="1" ht="92.25" customHeight="1">
      <c r="A1497" s="520"/>
      <c r="B1497" s="495" t="s">
        <v>2135</v>
      </c>
      <c r="C1497" s="1665"/>
      <c r="D1497" s="1667"/>
      <c r="E1497" s="1669"/>
      <c r="F1497" s="1671"/>
      <c r="G1497" s="167"/>
      <c r="H1497" s="167"/>
      <c r="I1497" s="167"/>
      <c r="J1497" s="167"/>
      <c r="K1497" s="167"/>
      <c r="L1497" s="167"/>
      <c r="M1497" s="167"/>
      <c r="N1497" s="167"/>
      <c r="O1497" s="167"/>
    </row>
    <row r="1498" spans="1:15" s="151" customFormat="1">
      <c r="A1498" s="520"/>
      <c r="B1498" s="314"/>
      <c r="C1498" s="1096"/>
      <c r="D1498" s="978"/>
      <c r="E1498" s="315"/>
      <c r="F1498" s="315"/>
      <c r="G1498" s="167"/>
      <c r="H1498" s="167"/>
      <c r="I1498" s="167"/>
      <c r="J1498" s="167"/>
      <c r="K1498" s="167"/>
      <c r="L1498" s="167"/>
      <c r="M1498" s="167"/>
      <c r="N1498" s="167"/>
      <c r="O1498" s="167"/>
    </row>
    <row r="1499" spans="1:15" s="151" customFormat="1" ht="268.5" customHeight="1">
      <c r="A1499" s="520">
        <v>15</v>
      </c>
      <c r="B1499" s="495" t="s">
        <v>2136</v>
      </c>
      <c r="C1499" s="1664" t="s">
        <v>223</v>
      </c>
      <c r="D1499" s="1666">
        <v>14</v>
      </c>
      <c r="E1499" s="1668"/>
      <c r="F1499" s="1670">
        <f>E1499*D1499</f>
        <v>0</v>
      </c>
      <c r="G1499" s="167"/>
      <c r="H1499" s="167"/>
      <c r="I1499" s="167"/>
      <c r="J1499" s="167"/>
      <c r="K1499" s="167"/>
      <c r="L1499" s="167"/>
      <c r="M1499" s="167"/>
      <c r="N1499" s="167"/>
      <c r="O1499" s="167"/>
    </row>
    <row r="1500" spans="1:15" s="151" customFormat="1" ht="90.75" customHeight="1">
      <c r="A1500" s="520"/>
      <c r="B1500" s="495" t="s">
        <v>2137</v>
      </c>
      <c r="C1500" s="1665"/>
      <c r="D1500" s="1667"/>
      <c r="E1500" s="1669"/>
      <c r="F1500" s="1671"/>
      <c r="G1500" s="167"/>
      <c r="H1500" s="167"/>
      <c r="I1500" s="167"/>
      <c r="J1500" s="167"/>
      <c r="K1500" s="167"/>
      <c r="L1500" s="167"/>
      <c r="M1500" s="167"/>
      <c r="N1500" s="167"/>
      <c r="O1500" s="167"/>
    </row>
    <row r="1501" spans="1:15" s="151" customFormat="1">
      <c r="A1501" s="520"/>
      <c r="B1501" s="495"/>
      <c r="C1501" s="924"/>
      <c r="D1501" s="971"/>
      <c r="E1501" s="925"/>
      <c r="F1501" s="926"/>
      <c r="G1501" s="167"/>
      <c r="H1501" s="167"/>
      <c r="I1501" s="167"/>
      <c r="J1501" s="167"/>
      <c r="K1501" s="167"/>
      <c r="L1501" s="167"/>
      <c r="M1501" s="167"/>
      <c r="N1501" s="167"/>
      <c r="O1501" s="167"/>
    </row>
    <row r="1502" spans="1:15" s="151" customFormat="1" ht="246" customHeight="1">
      <c r="A1502" s="520">
        <v>16</v>
      </c>
      <c r="B1502" s="495" t="s">
        <v>2138</v>
      </c>
      <c r="C1502" s="1664" t="s">
        <v>223</v>
      </c>
      <c r="D1502" s="1666">
        <v>18</v>
      </c>
      <c r="E1502" s="1668"/>
      <c r="F1502" s="1670">
        <f>E1502*D1502</f>
        <v>0</v>
      </c>
      <c r="G1502" s="167"/>
      <c r="H1502" s="167"/>
      <c r="I1502" s="167"/>
      <c r="J1502" s="167"/>
      <c r="K1502" s="167"/>
      <c r="L1502" s="167"/>
      <c r="M1502" s="167"/>
      <c r="N1502" s="167"/>
      <c r="O1502" s="167"/>
    </row>
    <row r="1503" spans="1:15" s="151" customFormat="1" ht="76.5">
      <c r="A1503" s="520"/>
      <c r="B1503" s="495" t="s">
        <v>2139</v>
      </c>
      <c r="C1503" s="1665"/>
      <c r="D1503" s="1667"/>
      <c r="E1503" s="1669"/>
      <c r="F1503" s="1671"/>
      <c r="G1503" s="167"/>
      <c r="H1503" s="167"/>
      <c r="I1503" s="167"/>
      <c r="J1503" s="167"/>
      <c r="K1503" s="167"/>
      <c r="L1503" s="167"/>
      <c r="M1503" s="167"/>
      <c r="N1503" s="167"/>
      <c r="O1503" s="167"/>
    </row>
    <row r="1504" spans="1:15" s="151" customFormat="1">
      <c r="A1504" s="520"/>
      <c r="B1504" s="314"/>
      <c r="C1504" s="1096"/>
      <c r="D1504" s="978"/>
      <c r="E1504" s="315"/>
      <c r="F1504" s="315"/>
      <c r="G1504" s="167"/>
      <c r="H1504" s="167"/>
      <c r="I1504" s="167"/>
      <c r="J1504" s="167"/>
      <c r="K1504" s="167"/>
      <c r="L1504" s="167"/>
      <c r="M1504" s="167"/>
      <c r="N1504" s="167"/>
      <c r="O1504" s="167"/>
    </row>
    <row r="1505" spans="1:15" s="151" customFormat="1" ht="77.25" customHeight="1">
      <c r="A1505" s="520">
        <v>17</v>
      </c>
      <c r="B1505" s="495" t="s">
        <v>2140</v>
      </c>
      <c r="C1505" s="924" t="s">
        <v>223</v>
      </c>
      <c r="D1505" s="971">
        <v>45</v>
      </c>
      <c r="E1505" s="523"/>
      <c r="F1505" s="524">
        <f>E1505*D1505</f>
        <v>0</v>
      </c>
      <c r="G1505" s="167"/>
      <c r="H1505" s="167"/>
      <c r="I1505" s="167"/>
      <c r="J1505" s="167"/>
      <c r="K1505" s="167"/>
      <c r="L1505" s="167"/>
      <c r="M1505" s="167"/>
      <c r="N1505" s="167"/>
      <c r="O1505" s="167"/>
    </row>
    <row r="1506" spans="1:15" s="151" customFormat="1">
      <c r="A1506" s="520"/>
      <c r="B1506" s="314"/>
      <c r="C1506" s="1096"/>
      <c r="D1506" s="978"/>
      <c r="E1506" s="315"/>
      <c r="F1506" s="315"/>
      <c r="G1506" s="167"/>
      <c r="H1506" s="167"/>
      <c r="I1506" s="167"/>
      <c r="J1506" s="167"/>
      <c r="K1506" s="167"/>
      <c r="L1506" s="167"/>
      <c r="M1506" s="167"/>
      <c r="N1506" s="167"/>
      <c r="O1506" s="167"/>
    </row>
    <row r="1507" spans="1:15" s="151" customFormat="1" ht="256.5" customHeight="1">
      <c r="A1507" s="520">
        <v>18</v>
      </c>
      <c r="B1507" s="495" t="s">
        <v>2141</v>
      </c>
      <c r="C1507" s="924" t="s">
        <v>223</v>
      </c>
      <c r="D1507" s="971">
        <v>3</v>
      </c>
      <c r="E1507" s="523"/>
      <c r="F1507" s="524">
        <f>E1507*D1507</f>
        <v>0</v>
      </c>
      <c r="G1507" s="167"/>
      <c r="H1507" s="167"/>
      <c r="I1507" s="167"/>
      <c r="J1507" s="167"/>
      <c r="K1507" s="167"/>
      <c r="L1507" s="167"/>
      <c r="M1507" s="167"/>
      <c r="N1507" s="167"/>
      <c r="O1507" s="167"/>
    </row>
    <row r="1508" spans="1:15" s="288" customFormat="1">
      <c r="A1508" s="520"/>
      <c r="B1508" s="355"/>
      <c r="C1508" s="1094"/>
      <c r="D1508" s="977"/>
      <c r="E1508" s="331"/>
      <c r="F1508" s="331"/>
      <c r="G1508" s="197"/>
      <c r="H1508" s="197"/>
      <c r="I1508" s="197"/>
      <c r="J1508" s="197"/>
      <c r="K1508" s="197"/>
      <c r="L1508" s="197"/>
      <c r="M1508" s="197"/>
      <c r="N1508" s="197"/>
      <c r="O1508" s="197"/>
    </row>
    <row r="1509" spans="1:15" s="737" customFormat="1" ht="76.5">
      <c r="A1509" s="1060" t="s">
        <v>2742</v>
      </c>
      <c r="B1509" s="1090" t="s">
        <v>2743</v>
      </c>
      <c r="C1509" s="1295" t="s">
        <v>1346</v>
      </c>
      <c r="D1509" s="1093">
        <v>3</v>
      </c>
      <c r="E1509" s="1091"/>
      <c r="F1509" s="1092">
        <f>E1509*D1509</f>
        <v>0</v>
      </c>
    </row>
    <row r="1510" spans="1:15" s="749" customFormat="1">
      <c r="A1510" s="1089"/>
      <c r="B1510" s="754"/>
      <c r="C1510" s="1146"/>
      <c r="D1510" s="1163"/>
      <c r="E1510" s="753"/>
      <c r="F1510" s="753"/>
    </row>
    <row r="1511" spans="1:15" s="288" customFormat="1" ht="63.75">
      <c r="A1511" s="520">
        <v>19</v>
      </c>
      <c r="B1511" s="355" t="s">
        <v>2085</v>
      </c>
      <c r="C1511" s="1094" t="s">
        <v>1236</v>
      </c>
      <c r="D1511" s="977">
        <v>150</v>
      </c>
      <c r="E1511" s="331"/>
      <c r="F1511" s="524">
        <f>E1511*D1511</f>
        <v>0</v>
      </c>
      <c r="G1511" s="197"/>
      <c r="H1511" s="197"/>
      <c r="I1511" s="197"/>
      <c r="J1511" s="197"/>
      <c r="K1511" s="197"/>
      <c r="L1511" s="197"/>
      <c r="M1511" s="197"/>
      <c r="N1511" s="197"/>
      <c r="O1511" s="197"/>
    </row>
    <row r="1512" spans="1:15" s="151" customFormat="1">
      <c r="A1512" s="520"/>
      <c r="B1512" s="507"/>
      <c r="C1512" s="1149"/>
      <c r="D1512" s="977"/>
      <c r="E1512" s="331"/>
      <c r="F1512" s="331"/>
      <c r="G1512" s="167"/>
      <c r="H1512" s="167"/>
      <c r="I1512" s="167"/>
      <c r="J1512" s="167"/>
      <c r="K1512" s="167"/>
      <c r="L1512" s="167"/>
      <c r="M1512" s="167"/>
      <c r="N1512" s="167"/>
      <c r="O1512" s="167"/>
    </row>
    <row r="1513" spans="1:15" s="288" customFormat="1" ht="63.75">
      <c r="A1513" s="520">
        <v>20</v>
      </c>
      <c r="B1513" s="355" t="s">
        <v>1979</v>
      </c>
      <c r="C1513" s="1094" t="s">
        <v>233</v>
      </c>
      <c r="D1513" s="977">
        <v>1</v>
      </c>
      <c r="E1513" s="331"/>
      <c r="F1513" s="331">
        <f>E1513*D1513</f>
        <v>0</v>
      </c>
      <c r="G1513" s="197"/>
      <c r="H1513" s="197"/>
      <c r="I1513" s="197"/>
      <c r="J1513" s="197"/>
      <c r="K1513" s="197"/>
      <c r="L1513" s="197"/>
      <c r="M1513" s="197"/>
      <c r="N1513" s="197"/>
      <c r="O1513" s="197"/>
    </row>
    <row r="1514" spans="1:15" s="151" customFormat="1">
      <c r="A1514" s="508"/>
      <c r="B1514" s="507"/>
      <c r="C1514" s="1149"/>
      <c r="D1514" s="933"/>
      <c r="E1514" s="331"/>
      <c r="F1514" s="331"/>
      <c r="G1514" s="167"/>
      <c r="H1514" s="167"/>
      <c r="I1514" s="167"/>
      <c r="J1514" s="167"/>
      <c r="K1514" s="167"/>
      <c r="L1514" s="167"/>
      <c r="M1514" s="167"/>
      <c r="N1514" s="167"/>
      <c r="O1514" s="167"/>
    </row>
    <row r="1515" spans="1:15" s="151" customFormat="1">
      <c r="A1515" s="509" t="s">
        <v>172</v>
      </c>
      <c r="B1515" s="309"/>
      <c r="C1515" s="1095"/>
      <c r="D1515" s="934"/>
      <c r="E1515" s="310"/>
      <c r="F1515" s="310">
        <f>SUM(F1468:F1513)</f>
        <v>0</v>
      </c>
      <c r="G1515" s="167"/>
      <c r="H1515" s="167"/>
      <c r="I1515" s="167"/>
      <c r="J1515" s="167"/>
      <c r="K1515" s="167"/>
      <c r="L1515" s="167"/>
      <c r="M1515" s="167"/>
      <c r="N1515" s="167"/>
      <c r="O1515" s="167"/>
    </row>
    <row r="1516" spans="1:15" s="151" customFormat="1">
      <c r="A1516" s="313"/>
      <c r="B1516" s="314"/>
      <c r="C1516" s="1096"/>
      <c r="D1516" s="935"/>
      <c r="E1516" s="315"/>
      <c r="F1516" s="315"/>
      <c r="G1516" s="167"/>
      <c r="H1516" s="167"/>
      <c r="I1516" s="167"/>
      <c r="J1516" s="167"/>
      <c r="K1516" s="167"/>
      <c r="L1516" s="167"/>
      <c r="M1516" s="167"/>
      <c r="N1516" s="167"/>
    </row>
    <row r="1517" spans="1:15" s="151" customFormat="1">
      <c r="A1517" s="513" t="s">
        <v>2142</v>
      </c>
      <c r="B1517" s="309" t="s">
        <v>2143</v>
      </c>
      <c r="C1517" s="1095"/>
      <c r="D1517" s="934"/>
      <c r="E1517" s="310"/>
      <c r="F1517" s="310"/>
      <c r="G1517" s="167"/>
      <c r="H1517" s="167"/>
      <c r="I1517" s="167"/>
      <c r="J1517" s="167"/>
      <c r="K1517" s="167"/>
      <c r="L1517" s="167"/>
      <c r="M1517" s="167"/>
      <c r="N1517" s="167"/>
    </row>
    <row r="1518" spans="1:15" s="151" customFormat="1">
      <c r="A1518" s="313"/>
      <c r="B1518" s="314"/>
      <c r="C1518" s="1096"/>
      <c r="D1518" s="935"/>
      <c r="E1518" s="315"/>
      <c r="F1518" s="315"/>
      <c r="G1518" s="167"/>
      <c r="H1518" s="167"/>
      <c r="I1518" s="167"/>
      <c r="J1518" s="167"/>
      <c r="K1518" s="167"/>
      <c r="L1518" s="167"/>
      <c r="M1518" s="167"/>
      <c r="N1518" s="167"/>
    </row>
    <row r="1519" spans="1:15" s="151" customFormat="1">
      <c r="A1519" s="317"/>
      <c r="B1519" s="318" t="s">
        <v>1717</v>
      </c>
      <c r="C1519" s="1097"/>
      <c r="D1519" s="936"/>
      <c r="E1519" s="313"/>
      <c r="F1519" s="313"/>
      <c r="G1519" s="167"/>
      <c r="H1519" s="167"/>
      <c r="I1519" s="167"/>
      <c r="J1519" s="167"/>
      <c r="K1519" s="167"/>
      <c r="L1519" s="167"/>
      <c r="M1519" s="167"/>
      <c r="N1519" s="167"/>
    </row>
    <row r="1520" spans="1:15" s="151" customFormat="1">
      <c r="A1520" s="317"/>
      <c r="B1520" s="320"/>
      <c r="C1520" s="1097"/>
      <c r="D1520" s="936"/>
      <c r="E1520" s="313"/>
      <c r="F1520" s="313"/>
      <c r="G1520" s="167"/>
      <c r="H1520" s="167"/>
      <c r="I1520" s="167"/>
      <c r="J1520" s="167"/>
      <c r="K1520" s="167"/>
      <c r="L1520" s="167"/>
      <c r="M1520" s="167"/>
      <c r="N1520" s="167"/>
    </row>
    <row r="1521" spans="1:14" s="288" customFormat="1" ht="76.5">
      <c r="A1521" s="317"/>
      <c r="B1521" s="314" t="s">
        <v>2144</v>
      </c>
      <c r="C1521" s="1098"/>
      <c r="D1521" s="937"/>
      <c r="E1521" s="314"/>
      <c r="F1521" s="314"/>
      <c r="G1521" s="197"/>
      <c r="H1521" s="197"/>
      <c r="I1521" s="197"/>
      <c r="J1521" s="197"/>
      <c r="K1521" s="197"/>
      <c r="L1521" s="197"/>
      <c r="M1521" s="197"/>
      <c r="N1521" s="197"/>
    </row>
    <row r="1522" spans="1:14" s="151" customFormat="1">
      <c r="A1522" s="313"/>
      <c r="B1522" s="314"/>
      <c r="C1522" s="1096"/>
      <c r="D1522" s="935"/>
      <c r="E1522" s="315"/>
      <c r="F1522" s="315"/>
      <c r="G1522" s="167"/>
      <c r="H1522" s="167"/>
      <c r="I1522" s="167"/>
      <c r="J1522" s="167"/>
      <c r="K1522" s="167"/>
      <c r="L1522" s="167"/>
      <c r="M1522" s="167"/>
      <c r="N1522" s="167"/>
    </row>
    <row r="1523" spans="1:14" s="288" customFormat="1" ht="51">
      <c r="A1523" s="525">
        <v>1</v>
      </c>
      <c r="B1523" s="293" t="s">
        <v>2856</v>
      </c>
      <c r="C1523" s="1094"/>
      <c r="D1523" s="933"/>
      <c r="E1523" s="331"/>
      <c r="F1523" s="331">
        <f>SUM(D1523*E1523)</f>
        <v>0</v>
      </c>
      <c r="G1523" s="197"/>
      <c r="H1523" s="197"/>
      <c r="I1523" s="197"/>
      <c r="J1523" s="197"/>
      <c r="K1523" s="197"/>
      <c r="L1523" s="197"/>
      <c r="M1523" s="197"/>
      <c r="N1523" s="197"/>
    </row>
    <row r="1524" spans="1:14" s="359" customFormat="1" ht="6" customHeight="1">
      <c r="A1524" s="525"/>
      <c r="B1524" s="332"/>
      <c r="C1524" s="1103"/>
      <c r="D1524" s="942"/>
      <c r="E1524" s="356"/>
      <c r="F1524" s="331"/>
      <c r="G1524" s="357"/>
      <c r="H1524" s="357"/>
      <c r="I1524" s="357"/>
      <c r="J1524" s="357"/>
      <c r="K1524" s="357"/>
      <c r="L1524" s="357"/>
      <c r="M1524" s="357"/>
      <c r="N1524" s="357"/>
    </row>
    <row r="1525" spans="1:14" s="288" customFormat="1">
      <c r="A1525" s="525"/>
      <c r="B1525" s="355" t="s">
        <v>2145</v>
      </c>
      <c r="C1525" s="1094" t="s">
        <v>223</v>
      </c>
      <c r="D1525" s="933">
        <v>1</v>
      </c>
      <c r="E1525" s="331"/>
      <c r="F1525" s="331">
        <f>SUM(D1525*E1525)</f>
        <v>0</v>
      </c>
      <c r="G1525" s="197"/>
      <c r="H1525" s="197"/>
      <c r="I1525" s="197"/>
      <c r="J1525" s="197"/>
      <c r="K1525" s="197"/>
      <c r="L1525" s="197"/>
      <c r="M1525" s="197"/>
      <c r="N1525" s="197"/>
    </row>
    <row r="1526" spans="1:14" s="288" customFormat="1" ht="4.5" customHeight="1">
      <c r="A1526" s="525"/>
      <c r="B1526" s="355"/>
      <c r="C1526" s="1094"/>
      <c r="D1526" s="933"/>
      <c r="E1526" s="331"/>
      <c r="F1526" s="331"/>
      <c r="G1526" s="197"/>
      <c r="H1526" s="197"/>
      <c r="I1526" s="197"/>
      <c r="J1526" s="197"/>
      <c r="K1526" s="197"/>
      <c r="L1526" s="197"/>
      <c r="M1526" s="197"/>
      <c r="N1526" s="197"/>
    </row>
    <row r="1527" spans="1:14" s="288" customFormat="1" ht="25.5">
      <c r="A1527" s="525"/>
      <c r="B1527" s="355" t="s">
        <v>2857</v>
      </c>
      <c r="C1527" s="1094" t="s">
        <v>2146</v>
      </c>
      <c r="D1527" s="933">
        <v>1</v>
      </c>
      <c r="E1527" s="331"/>
      <c r="F1527" s="331">
        <f>SUM(D1527*E1527)</f>
        <v>0</v>
      </c>
      <c r="G1527" s="197"/>
      <c r="H1527" s="197"/>
      <c r="I1527" s="197"/>
      <c r="J1527" s="197"/>
      <c r="K1527" s="197"/>
      <c r="L1527" s="197"/>
      <c r="M1527" s="197"/>
      <c r="N1527" s="197"/>
    </row>
    <row r="1528" spans="1:14" s="288" customFormat="1" ht="6.75" customHeight="1">
      <c r="A1528" s="525"/>
      <c r="B1528" s="355"/>
      <c r="C1528" s="1094"/>
      <c r="D1528" s="933"/>
      <c r="E1528" s="331"/>
      <c r="F1528" s="331"/>
      <c r="G1528" s="197"/>
      <c r="H1528" s="197"/>
      <c r="I1528" s="197"/>
      <c r="J1528" s="197"/>
      <c r="K1528" s="197"/>
      <c r="L1528" s="197"/>
      <c r="M1528" s="197"/>
      <c r="N1528" s="197"/>
    </row>
    <row r="1529" spans="1:14" s="288" customFormat="1" ht="133.5" customHeight="1">
      <c r="A1529" s="525"/>
      <c r="B1529" s="526" t="s">
        <v>2858</v>
      </c>
      <c r="C1529" s="1094" t="s">
        <v>2146</v>
      </c>
      <c r="D1529" s="933">
        <v>1</v>
      </c>
      <c r="E1529" s="331"/>
      <c r="F1529" s="331">
        <f>SUM(D1529*E1529)</f>
        <v>0</v>
      </c>
      <c r="G1529" s="197"/>
      <c r="H1529" s="197"/>
      <c r="I1529" s="197"/>
      <c r="J1529" s="197"/>
      <c r="K1529" s="197"/>
      <c r="L1529" s="197"/>
      <c r="M1529" s="197"/>
      <c r="N1529" s="197"/>
    </row>
    <row r="1530" spans="1:14" s="288" customFormat="1" ht="2.25" customHeight="1">
      <c r="A1530" s="525"/>
      <c r="B1530" s="355"/>
      <c r="C1530" s="1094"/>
      <c r="D1530" s="933"/>
      <c r="E1530" s="331"/>
      <c r="F1530" s="331"/>
      <c r="G1530" s="197"/>
      <c r="H1530" s="197"/>
      <c r="I1530" s="197"/>
      <c r="J1530" s="197"/>
      <c r="K1530" s="197"/>
      <c r="L1530" s="197"/>
      <c r="M1530" s="197"/>
      <c r="N1530" s="197"/>
    </row>
    <row r="1531" spans="1:14" s="288" customFormat="1" ht="147" customHeight="1">
      <c r="A1531" s="525"/>
      <c r="B1531" s="355" t="s">
        <v>2859</v>
      </c>
      <c r="C1531" s="1094" t="s">
        <v>223</v>
      </c>
      <c r="D1531" s="933">
        <v>1</v>
      </c>
      <c r="E1531" s="331"/>
      <c r="F1531" s="331">
        <f>SUM(D1531*E1531)</f>
        <v>0</v>
      </c>
      <c r="G1531" s="197"/>
      <c r="H1531" s="197"/>
      <c r="I1531" s="197"/>
      <c r="J1531" s="197"/>
      <c r="K1531" s="197"/>
      <c r="L1531" s="197"/>
      <c r="M1531" s="197"/>
      <c r="N1531" s="197"/>
    </row>
    <row r="1532" spans="1:14" s="288" customFormat="1" ht="5.25" customHeight="1">
      <c r="A1532" s="525"/>
      <c r="B1532" s="355"/>
      <c r="C1532" s="1094"/>
      <c r="D1532" s="933"/>
      <c r="E1532" s="331"/>
      <c r="F1532" s="331"/>
      <c r="G1532" s="197"/>
      <c r="H1532" s="197"/>
      <c r="I1532" s="197"/>
      <c r="J1532" s="197"/>
      <c r="K1532" s="197"/>
      <c r="L1532" s="197"/>
      <c r="M1532" s="197"/>
      <c r="N1532" s="197"/>
    </row>
    <row r="1533" spans="1:14" s="288" customFormat="1" ht="194.25" customHeight="1">
      <c r="A1533" s="525"/>
      <c r="B1533" s="355" t="s">
        <v>2860</v>
      </c>
      <c r="C1533" s="1094" t="s">
        <v>223</v>
      </c>
      <c r="D1533" s="933">
        <v>1</v>
      </c>
      <c r="E1533" s="331"/>
      <c r="F1533" s="331">
        <f>SUM(D1533*E1533)</f>
        <v>0</v>
      </c>
      <c r="G1533" s="197"/>
      <c r="H1533" s="197"/>
      <c r="I1533" s="197"/>
      <c r="J1533" s="197"/>
      <c r="K1533" s="197"/>
      <c r="L1533" s="197"/>
      <c r="M1533" s="197"/>
      <c r="N1533" s="197"/>
    </row>
    <row r="1534" spans="1:14" s="288" customFormat="1" ht="8.25" customHeight="1">
      <c r="A1534" s="525"/>
      <c r="B1534" s="355"/>
      <c r="C1534" s="1094"/>
      <c r="D1534" s="933"/>
      <c r="E1534" s="331"/>
      <c r="F1534" s="331"/>
      <c r="G1534" s="197"/>
      <c r="H1534" s="197"/>
      <c r="I1534" s="197"/>
      <c r="J1534" s="197"/>
      <c r="K1534" s="197"/>
      <c r="L1534" s="197"/>
      <c r="M1534" s="197"/>
      <c r="N1534" s="197"/>
    </row>
    <row r="1535" spans="1:14" s="288" customFormat="1" ht="51">
      <c r="A1535" s="525"/>
      <c r="B1535" s="355" t="s">
        <v>2147</v>
      </c>
      <c r="C1535" s="1094" t="s">
        <v>1346</v>
      </c>
      <c r="D1535" s="933">
        <v>1</v>
      </c>
      <c r="E1535" s="331"/>
      <c r="F1535" s="331">
        <f>SUM(D1535*E1535)</f>
        <v>0</v>
      </c>
      <c r="G1535" s="197"/>
      <c r="H1535" s="197"/>
      <c r="I1535" s="197"/>
      <c r="J1535" s="197"/>
      <c r="K1535" s="197"/>
      <c r="L1535" s="197"/>
      <c r="M1535" s="197"/>
      <c r="N1535" s="197"/>
    </row>
    <row r="1536" spans="1:14" s="364" customFormat="1">
      <c r="A1536" s="525"/>
      <c r="B1536" s="360"/>
      <c r="C1536" s="1107"/>
      <c r="D1536" s="943"/>
      <c r="E1536" s="331"/>
      <c r="F1536" s="331"/>
      <c r="G1536" s="363"/>
      <c r="H1536" s="363"/>
      <c r="I1536" s="363"/>
      <c r="J1536" s="363"/>
      <c r="K1536" s="363"/>
      <c r="L1536" s="363"/>
      <c r="M1536" s="363"/>
      <c r="N1536" s="363"/>
    </row>
    <row r="1537" spans="1:14" s="364" customFormat="1" ht="7.5" customHeight="1">
      <c r="A1537" s="525"/>
      <c r="B1537" s="365"/>
      <c r="C1537" s="1108"/>
      <c r="D1537" s="944"/>
      <c r="E1537" s="365"/>
      <c r="F1537" s="365"/>
      <c r="G1537" s="363"/>
      <c r="H1537" s="363"/>
      <c r="I1537" s="363"/>
      <c r="J1537" s="363"/>
      <c r="K1537" s="363"/>
      <c r="L1537" s="363"/>
      <c r="M1537" s="363"/>
      <c r="N1537" s="363"/>
    </row>
    <row r="1538" spans="1:14" s="288" customFormat="1">
      <c r="A1538" s="525"/>
      <c r="B1538" s="355"/>
      <c r="C1538" s="1094" t="s">
        <v>1346</v>
      </c>
      <c r="D1538" s="933">
        <v>1</v>
      </c>
      <c r="E1538" s="331"/>
      <c r="F1538" s="331">
        <f>SUM(D1538*E1538)</f>
        <v>0</v>
      </c>
      <c r="G1538" s="197"/>
      <c r="H1538" s="197"/>
      <c r="I1538" s="197"/>
      <c r="J1538" s="197"/>
      <c r="K1538" s="197"/>
      <c r="L1538" s="197"/>
      <c r="M1538" s="197"/>
      <c r="N1538" s="197"/>
    </row>
    <row r="1539" spans="1:14" s="288" customFormat="1">
      <c r="A1539" s="525"/>
      <c r="B1539" s="355"/>
      <c r="C1539" s="1094"/>
      <c r="D1539" s="933"/>
      <c r="E1539" s="331"/>
      <c r="F1539" s="331"/>
      <c r="G1539" s="197"/>
      <c r="H1539" s="197"/>
      <c r="I1539" s="197"/>
      <c r="J1539" s="197"/>
      <c r="K1539" s="197"/>
      <c r="L1539" s="197"/>
      <c r="M1539" s="197"/>
      <c r="N1539" s="197"/>
    </row>
    <row r="1540" spans="1:14" s="288" customFormat="1" ht="127.5" customHeight="1">
      <c r="A1540" s="525">
        <v>2</v>
      </c>
      <c r="B1540" s="355" t="s">
        <v>2861</v>
      </c>
      <c r="C1540" s="1094" t="s">
        <v>223</v>
      </c>
      <c r="D1540" s="933">
        <v>56</v>
      </c>
      <c r="E1540" s="331"/>
      <c r="F1540" s="331">
        <f>SUM(D1540*E1540)</f>
        <v>0</v>
      </c>
      <c r="G1540" s="197"/>
      <c r="H1540" s="197"/>
      <c r="I1540" s="197"/>
      <c r="J1540" s="197"/>
      <c r="K1540" s="197"/>
      <c r="L1540" s="197"/>
      <c r="M1540" s="197"/>
      <c r="N1540" s="197"/>
    </row>
    <row r="1541" spans="1:14" s="288" customFormat="1">
      <c r="A1541" s="525"/>
      <c r="B1541" s="355"/>
      <c r="C1541" s="1094"/>
      <c r="D1541" s="933"/>
      <c r="E1541" s="331"/>
      <c r="F1541" s="331"/>
      <c r="G1541" s="197"/>
      <c r="H1541" s="197"/>
      <c r="I1541" s="197"/>
      <c r="J1541" s="197"/>
      <c r="K1541" s="197"/>
      <c r="L1541" s="197"/>
      <c r="M1541" s="197"/>
      <c r="N1541" s="197"/>
    </row>
    <row r="1542" spans="1:14" s="288" customFormat="1" ht="100.5" customHeight="1">
      <c r="A1542" s="525">
        <v>3</v>
      </c>
      <c r="B1542" s="355" t="s">
        <v>2862</v>
      </c>
      <c r="C1542" s="1094" t="s">
        <v>223</v>
      </c>
      <c r="D1542" s="933">
        <v>5</v>
      </c>
      <c r="E1542" s="331"/>
      <c r="F1542" s="331">
        <f>SUM(D1542*E1542)</f>
        <v>0</v>
      </c>
      <c r="G1542" s="197"/>
      <c r="H1542" s="197"/>
      <c r="I1542" s="197"/>
      <c r="J1542" s="197"/>
      <c r="K1542" s="197"/>
      <c r="L1542" s="197"/>
      <c r="M1542" s="197"/>
      <c r="N1542" s="197"/>
    </row>
    <row r="1543" spans="1:14" s="288" customFormat="1">
      <c r="A1543" s="525"/>
      <c r="B1543" s="355"/>
      <c r="C1543" s="1094"/>
      <c r="D1543" s="933"/>
      <c r="E1543" s="331"/>
      <c r="F1543" s="331"/>
      <c r="G1543" s="197"/>
      <c r="H1543" s="197"/>
      <c r="I1543" s="197"/>
      <c r="J1543" s="197"/>
      <c r="K1543" s="197"/>
      <c r="L1543" s="197"/>
      <c r="M1543" s="197"/>
      <c r="N1543" s="197"/>
    </row>
    <row r="1544" spans="1:14" s="749" customFormat="1" ht="113.25" customHeight="1">
      <c r="A1544" s="1088" t="s">
        <v>2744</v>
      </c>
      <c r="B1544" s="774" t="s">
        <v>2745</v>
      </c>
      <c r="C1544" s="1146" t="s">
        <v>223</v>
      </c>
      <c r="D1544" s="984">
        <v>2</v>
      </c>
      <c r="E1544" s="753"/>
      <c r="F1544" s="753">
        <f>SUM(D1544*E1544)</f>
        <v>0</v>
      </c>
    </row>
    <row r="1545" spans="1:14" s="749" customFormat="1" ht="15" customHeight="1">
      <c r="A1545" s="1088"/>
      <c r="B1545" s="774"/>
      <c r="C1545" s="1146"/>
      <c r="D1545" s="984"/>
      <c r="E1545" s="753"/>
      <c r="F1545" s="753"/>
    </row>
    <row r="1546" spans="1:14" s="288" customFormat="1" ht="133.5">
      <c r="A1546" s="525">
        <v>4</v>
      </c>
      <c r="B1546" s="355" t="s">
        <v>2863</v>
      </c>
      <c r="C1546" s="1094" t="s">
        <v>223</v>
      </c>
      <c r="D1546" s="933">
        <v>2</v>
      </c>
      <c r="E1546" s="331"/>
      <c r="F1546" s="331">
        <f>SUM(D1546*E1546)</f>
        <v>0</v>
      </c>
      <c r="G1546" s="197"/>
      <c r="H1546" s="197"/>
      <c r="I1546" s="197"/>
      <c r="J1546" s="197"/>
      <c r="K1546" s="197"/>
      <c r="L1546" s="197"/>
      <c r="M1546" s="197"/>
      <c r="N1546" s="197"/>
    </row>
    <row r="1547" spans="1:14" s="288" customFormat="1">
      <c r="A1547" s="525"/>
      <c r="B1547" s="355"/>
      <c r="C1547" s="1094"/>
      <c r="D1547" s="933"/>
      <c r="E1547" s="331"/>
      <c r="F1547" s="331"/>
      <c r="G1547" s="197"/>
      <c r="H1547" s="197"/>
      <c r="I1547" s="197"/>
      <c r="J1547" s="197"/>
      <c r="K1547" s="197"/>
      <c r="L1547" s="197"/>
      <c r="M1547" s="197"/>
      <c r="N1547" s="197"/>
    </row>
    <row r="1548" spans="1:14" s="288" customFormat="1" ht="192.75" customHeight="1">
      <c r="A1548" s="525">
        <v>5</v>
      </c>
      <c r="B1548" s="355" t="s">
        <v>2864</v>
      </c>
      <c r="C1548" s="1094" t="s">
        <v>1346</v>
      </c>
      <c r="D1548" s="933">
        <v>1</v>
      </c>
      <c r="E1548" s="331"/>
      <c r="F1548" s="331">
        <f>SUM(D1548*E1548)</f>
        <v>0</v>
      </c>
      <c r="G1548" s="197"/>
      <c r="H1548" s="197"/>
      <c r="I1548" s="197"/>
      <c r="J1548" s="197"/>
      <c r="K1548" s="197"/>
      <c r="L1548" s="197"/>
      <c r="M1548" s="197"/>
      <c r="N1548" s="197"/>
    </row>
    <row r="1549" spans="1:14" s="288" customFormat="1">
      <c r="A1549" s="525"/>
      <c r="B1549" s="355"/>
      <c r="C1549" s="1094"/>
      <c r="D1549" s="933"/>
      <c r="E1549" s="331"/>
      <c r="F1549" s="331"/>
      <c r="G1549" s="197"/>
      <c r="H1549" s="197"/>
      <c r="I1549" s="197"/>
      <c r="J1549" s="197"/>
      <c r="K1549" s="197"/>
      <c r="L1549" s="197"/>
      <c r="M1549" s="197"/>
      <c r="N1549" s="197"/>
    </row>
    <row r="1550" spans="1:14" s="288" customFormat="1" ht="50.25">
      <c r="A1550" s="525">
        <v>6</v>
      </c>
      <c r="B1550" s="355" t="s">
        <v>2865</v>
      </c>
      <c r="C1550" s="1094" t="s">
        <v>1346</v>
      </c>
      <c r="D1550" s="933">
        <v>36</v>
      </c>
      <c r="E1550" s="331"/>
      <c r="F1550" s="331">
        <f>SUM(D1550*E1550)</f>
        <v>0</v>
      </c>
      <c r="G1550" s="197"/>
      <c r="H1550" s="197"/>
      <c r="I1550" s="197"/>
      <c r="J1550" s="197"/>
      <c r="K1550" s="197"/>
      <c r="L1550" s="197"/>
      <c r="M1550" s="197"/>
      <c r="N1550" s="197"/>
    </row>
    <row r="1551" spans="1:14" s="288" customFormat="1">
      <c r="A1551" s="525"/>
      <c r="B1551" s="355"/>
      <c r="C1551" s="1094"/>
      <c r="D1551" s="933"/>
      <c r="E1551" s="331"/>
      <c r="F1551" s="331"/>
      <c r="G1551" s="197"/>
      <c r="H1551" s="197"/>
      <c r="I1551" s="197"/>
      <c r="J1551" s="197"/>
      <c r="K1551" s="197"/>
      <c r="L1551" s="197"/>
      <c r="M1551" s="197"/>
      <c r="N1551" s="197"/>
    </row>
    <row r="1552" spans="1:14" s="288" customFormat="1" ht="50.25">
      <c r="A1552" s="525">
        <v>7</v>
      </c>
      <c r="B1552" s="355" t="s">
        <v>2866</v>
      </c>
      <c r="C1552" s="1094" t="s">
        <v>1346</v>
      </c>
      <c r="D1552" s="933">
        <v>3</v>
      </c>
      <c r="E1552" s="331"/>
      <c r="F1552" s="331">
        <f>SUM(D1552*E1552)</f>
        <v>0</v>
      </c>
      <c r="G1552" s="197"/>
      <c r="H1552" s="197"/>
      <c r="I1552" s="197"/>
      <c r="J1552" s="197"/>
      <c r="K1552" s="197"/>
      <c r="L1552" s="197"/>
      <c r="M1552" s="197"/>
      <c r="N1552" s="197"/>
    </row>
    <row r="1553" spans="1:14" s="288" customFormat="1">
      <c r="A1553" s="525"/>
      <c r="B1553" s="355"/>
      <c r="C1553" s="1094"/>
      <c r="D1553" s="933"/>
      <c r="E1553" s="331"/>
      <c r="F1553" s="331"/>
      <c r="G1553" s="197"/>
      <c r="H1553" s="197"/>
      <c r="I1553" s="197"/>
      <c r="J1553" s="197"/>
      <c r="K1553" s="197"/>
      <c r="L1553" s="197"/>
      <c r="M1553" s="197"/>
      <c r="N1553" s="197"/>
    </row>
    <row r="1554" spans="1:14" s="288" customFormat="1" ht="38.25">
      <c r="A1554" s="525">
        <v>8</v>
      </c>
      <c r="B1554" s="355" t="s">
        <v>2148</v>
      </c>
      <c r="C1554" s="1094" t="s">
        <v>1346</v>
      </c>
      <c r="D1554" s="933">
        <v>1</v>
      </c>
      <c r="E1554" s="331"/>
      <c r="F1554" s="331">
        <f>SUM(D1554*E1554)</f>
        <v>0</v>
      </c>
      <c r="G1554" s="197"/>
      <c r="H1554" s="197"/>
      <c r="I1554" s="197"/>
      <c r="J1554" s="197"/>
      <c r="K1554" s="197"/>
      <c r="L1554" s="197"/>
      <c r="M1554" s="197"/>
      <c r="N1554" s="197"/>
    </row>
    <row r="1555" spans="1:14" s="288" customFormat="1">
      <c r="A1555" s="525"/>
      <c r="B1555" s="355"/>
      <c r="C1555" s="1094"/>
      <c r="D1555" s="933"/>
      <c r="E1555" s="331"/>
      <c r="F1555" s="331"/>
      <c r="G1555" s="197"/>
      <c r="H1555" s="197"/>
      <c r="I1555" s="197"/>
      <c r="J1555" s="197"/>
      <c r="K1555" s="197"/>
      <c r="L1555" s="197"/>
      <c r="M1555" s="197"/>
      <c r="N1555" s="197"/>
    </row>
    <row r="1556" spans="1:14" s="288" customFormat="1" ht="116.25" customHeight="1">
      <c r="A1556" s="525">
        <v>9</v>
      </c>
      <c r="B1556" s="355" t="s">
        <v>2867</v>
      </c>
      <c r="C1556" s="1094" t="s">
        <v>1346</v>
      </c>
      <c r="D1556" s="933">
        <v>1</v>
      </c>
      <c r="E1556" s="331"/>
      <c r="F1556" s="331">
        <f>SUM(D1556*E1556)</f>
        <v>0</v>
      </c>
      <c r="G1556" s="197"/>
      <c r="H1556" s="197"/>
      <c r="I1556" s="197"/>
      <c r="J1556" s="197"/>
      <c r="K1556" s="197"/>
      <c r="L1556" s="197"/>
      <c r="M1556" s="197"/>
      <c r="N1556" s="197"/>
    </row>
    <row r="1557" spans="1:14" s="288" customFormat="1">
      <c r="A1557" s="525"/>
      <c r="B1557" s="355"/>
      <c r="C1557" s="1094"/>
      <c r="D1557" s="933"/>
      <c r="E1557" s="331"/>
      <c r="F1557" s="331"/>
      <c r="G1557" s="197"/>
      <c r="H1557" s="197"/>
      <c r="I1557" s="197"/>
      <c r="J1557" s="197"/>
      <c r="K1557" s="197"/>
      <c r="L1557" s="197"/>
      <c r="M1557" s="197"/>
      <c r="N1557" s="197"/>
    </row>
    <row r="1558" spans="1:14" s="288" customFormat="1" ht="110.25" customHeight="1">
      <c r="A1558" s="525">
        <v>10</v>
      </c>
      <c r="B1558" s="355" t="s">
        <v>2868</v>
      </c>
      <c r="C1558" s="1094" t="s">
        <v>223</v>
      </c>
      <c r="D1558" s="933">
        <v>1</v>
      </c>
      <c r="E1558" s="331"/>
      <c r="F1558" s="331">
        <f>SUM(D1558*E1558)</f>
        <v>0</v>
      </c>
      <c r="G1558" s="197"/>
      <c r="H1558" s="197"/>
      <c r="I1558" s="197"/>
      <c r="J1558" s="197"/>
      <c r="K1558" s="197"/>
      <c r="L1558" s="197"/>
      <c r="M1558" s="197"/>
      <c r="N1558" s="197"/>
    </row>
    <row r="1559" spans="1:14" s="288" customFormat="1">
      <c r="A1559" s="525"/>
      <c r="B1559" s="355"/>
      <c r="C1559" s="1094"/>
      <c r="D1559" s="933"/>
      <c r="E1559" s="331"/>
      <c r="F1559" s="331"/>
      <c r="G1559" s="197"/>
      <c r="H1559" s="197"/>
      <c r="I1559" s="197"/>
      <c r="J1559" s="197"/>
      <c r="K1559" s="197"/>
      <c r="L1559" s="197"/>
      <c r="M1559" s="197"/>
      <c r="N1559" s="197"/>
    </row>
    <row r="1560" spans="1:14" s="288" customFormat="1" ht="63" customHeight="1">
      <c r="A1560" s="525">
        <v>11</v>
      </c>
      <c r="B1560" s="355" t="s">
        <v>2869</v>
      </c>
      <c r="C1560" s="1094" t="s">
        <v>223</v>
      </c>
      <c r="D1560" s="933">
        <v>1</v>
      </c>
      <c r="E1560" s="331"/>
      <c r="F1560" s="331">
        <f>SUM(D1560*E1560)</f>
        <v>0</v>
      </c>
      <c r="G1560" s="197"/>
      <c r="H1560" s="197"/>
      <c r="I1560" s="197"/>
      <c r="J1560" s="197"/>
      <c r="K1560" s="197"/>
      <c r="L1560" s="197"/>
      <c r="M1560" s="197"/>
      <c r="N1560" s="197"/>
    </row>
    <row r="1561" spans="1:14" s="288" customFormat="1">
      <c r="A1561" s="525"/>
      <c r="B1561" s="355"/>
      <c r="C1561" s="1094"/>
      <c r="D1561" s="933"/>
      <c r="E1561" s="331"/>
      <c r="F1561" s="331"/>
      <c r="G1561" s="197"/>
      <c r="H1561" s="197"/>
      <c r="I1561" s="197"/>
      <c r="J1561" s="197"/>
      <c r="K1561" s="197"/>
      <c r="L1561" s="197"/>
      <c r="M1561" s="197"/>
      <c r="N1561" s="197"/>
    </row>
    <row r="1562" spans="1:14" s="288" customFormat="1" ht="109.5" customHeight="1">
      <c r="A1562" s="525">
        <v>12</v>
      </c>
      <c r="B1562" s="355" t="s">
        <v>2870</v>
      </c>
      <c r="C1562" s="1094" t="s">
        <v>223</v>
      </c>
      <c r="D1562" s="933">
        <v>1</v>
      </c>
      <c r="E1562" s="331"/>
      <c r="F1562" s="331">
        <f>SUM(D1562*E1562)</f>
        <v>0</v>
      </c>
      <c r="G1562" s="197"/>
      <c r="H1562" s="197"/>
      <c r="I1562" s="197"/>
      <c r="J1562" s="197"/>
      <c r="K1562" s="197"/>
      <c r="L1562" s="197"/>
      <c r="M1562" s="197"/>
      <c r="N1562" s="197"/>
    </row>
    <row r="1563" spans="1:14" s="288" customFormat="1">
      <c r="A1563" s="525"/>
      <c r="B1563" s="355"/>
      <c r="C1563" s="1094"/>
      <c r="D1563" s="933"/>
      <c r="E1563" s="331"/>
      <c r="F1563" s="331"/>
      <c r="G1563" s="197"/>
      <c r="H1563" s="197"/>
      <c r="I1563" s="197"/>
      <c r="J1563" s="197"/>
      <c r="K1563" s="197"/>
      <c r="L1563" s="197"/>
      <c r="M1563" s="197"/>
      <c r="N1563" s="197"/>
    </row>
    <row r="1564" spans="1:14" s="288" customFormat="1" ht="92.25" customHeight="1">
      <c r="A1564" s="525">
        <v>13</v>
      </c>
      <c r="B1564" s="355" t="s">
        <v>2871</v>
      </c>
      <c r="C1564" s="1094" t="s">
        <v>1346</v>
      </c>
      <c r="D1564" s="933">
        <v>1</v>
      </c>
      <c r="E1564" s="331"/>
      <c r="F1564" s="331">
        <f>SUM(D1564*E1564)</f>
        <v>0</v>
      </c>
      <c r="G1564" s="197"/>
      <c r="H1564" s="197"/>
      <c r="I1564" s="197"/>
      <c r="J1564" s="197"/>
      <c r="K1564" s="197"/>
      <c r="L1564" s="197"/>
      <c r="M1564" s="197"/>
      <c r="N1564" s="197"/>
    </row>
    <row r="1565" spans="1:14" s="288" customFormat="1">
      <c r="A1565" s="525"/>
      <c r="B1565" s="355"/>
      <c r="C1565" s="1094"/>
      <c r="D1565" s="933"/>
      <c r="E1565" s="331"/>
      <c r="F1565" s="331"/>
      <c r="G1565" s="197"/>
      <c r="H1565" s="197"/>
      <c r="I1565" s="197"/>
      <c r="J1565" s="197"/>
      <c r="K1565" s="197"/>
      <c r="L1565" s="197"/>
      <c r="M1565" s="197"/>
      <c r="N1565" s="197"/>
    </row>
    <row r="1566" spans="1:14" s="288" customFormat="1" ht="101.25" customHeight="1">
      <c r="A1566" s="525">
        <v>14</v>
      </c>
      <c r="B1566" s="355" t="s">
        <v>2872</v>
      </c>
      <c r="C1566" s="1094" t="s">
        <v>1346</v>
      </c>
      <c r="D1566" s="933">
        <v>1</v>
      </c>
      <c r="E1566" s="331"/>
      <c r="F1566" s="331">
        <f>SUM(D1566*E1566)</f>
        <v>0</v>
      </c>
      <c r="G1566" s="197"/>
      <c r="H1566" s="197"/>
      <c r="I1566" s="197"/>
      <c r="J1566" s="197"/>
      <c r="K1566" s="197"/>
      <c r="L1566" s="197"/>
      <c r="M1566" s="197"/>
      <c r="N1566" s="197"/>
    </row>
    <row r="1567" spans="1:14" s="288" customFormat="1">
      <c r="A1567" s="525"/>
      <c r="B1567" s="355"/>
      <c r="C1567" s="1094"/>
      <c r="D1567" s="933"/>
      <c r="E1567" s="331"/>
      <c r="F1567" s="331"/>
      <c r="G1567" s="197"/>
      <c r="H1567" s="197"/>
      <c r="I1567" s="197"/>
      <c r="J1567" s="197"/>
      <c r="K1567" s="197"/>
      <c r="L1567" s="197"/>
      <c r="M1567" s="197"/>
      <c r="N1567" s="197"/>
    </row>
    <row r="1568" spans="1:14" s="288" customFormat="1" ht="204" customHeight="1">
      <c r="A1568" s="525">
        <v>15</v>
      </c>
      <c r="B1568" s="355" t="s">
        <v>2873</v>
      </c>
      <c r="C1568" s="1094" t="s">
        <v>1346</v>
      </c>
      <c r="D1568" s="933">
        <v>1</v>
      </c>
      <c r="E1568" s="331"/>
      <c r="F1568" s="331">
        <f>SUM(D1568*E1568)</f>
        <v>0</v>
      </c>
      <c r="G1568" s="197"/>
      <c r="H1568" s="197"/>
      <c r="I1568" s="197"/>
      <c r="J1568" s="197"/>
      <c r="K1568" s="197"/>
      <c r="L1568" s="197"/>
      <c r="M1568" s="197"/>
      <c r="N1568" s="197"/>
    </row>
    <row r="1569" spans="1:14" s="212" customFormat="1">
      <c r="A1569" s="525"/>
      <c r="B1569" s="210"/>
      <c r="C1569" s="225"/>
      <c r="D1569" s="226"/>
      <c r="E1569" s="203"/>
      <c r="F1569" s="203">
        <f>E1569*D1569</f>
        <v>0</v>
      </c>
      <c r="G1569" s="167"/>
      <c r="H1569" s="167"/>
      <c r="I1569" s="167"/>
      <c r="J1569" s="167"/>
      <c r="K1569" s="167"/>
      <c r="L1569" s="167"/>
      <c r="M1569" s="167"/>
      <c r="N1569" s="167"/>
    </row>
    <row r="1570" spans="1:14" s="212" customFormat="1">
      <c r="A1570" s="525">
        <v>16</v>
      </c>
      <c r="B1570" s="210" t="s">
        <v>2149</v>
      </c>
      <c r="C1570" s="225" t="s">
        <v>1236</v>
      </c>
      <c r="D1570" s="226">
        <v>750</v>
      </c>
      <c r="E1570" s="203"/>
      <c r="F1570" s="203">
        <f>E1570*D1570</f>
        <v>0</v>
      </c>
      <c r="G1570" s="167"/>
      <c r="H1570" s="167"/>
      <c r="I1570" s="167"/>
      <c r="J1570" s="167"/>
      <c r="K1570" s="167"/>
      <c r="L1570" s="167"/>
      <c r="M1570" s="167"/>
      <c r="N1570" s="167"/>
    </row>
    <row r="1571" spans="1:14" s="430" customFormat="1">
      <c r="A1571" s="525"/>
      <c r="B1571" s="293"/>
      <c r="C1571" s="1109"/>
      <c r="D1571" s="945"/>
      <c r="E1571" s="429"/>
      <c r="F1571" s="376">
        <f>SUM(D1571*E1571)</f>
        <v>0</v>
      </c>
    </row>
    <row r="1572" spans="1:14" s="151" customFormat="1" ht="38.25">
      <c r="A1572" s="525"/>
      <c r="B1572" s="293" t="s">
        <v>1925</v>
      </c>
      <c r="C1572" s="1109"/>
      <c r="D1572" s="945"/>
      <c r="E1572" s="376"/>
      <c r="F1572" s="376">
        <f>SUM(D1572*E1572)</f>
        <v>0</v>
      </c>
      <c r="G1572" s="312"/>
      <c r="H1572" s="167"/>
      <c r="I1572" s="167"/>
      <c r="J1572" s="167"/>
      <c r="K1572" s="167"/>
      <c r="L1572" s="167"/>
      <c r="M1572" s="167"/>
      <c r="N1572" s="167"/>
    </row>
    <row r="1573" spans="1:14" s="288" customFormat="1">
      <c r="A1573" s="525"/>
      <c r="B1573" s="355"/>
      <c r="C1573" s="1094"/>
      <c r="D1573" s="933"/>
      <c r="E1573" s="331"/>
      <c r="F1573" s="331"/>
      <c r="G1573" s="197"/>
      <c r="H1573" s="197"/>
      <c r="I1573" s="197"/>
      <c r="J1573" s="197"/>
      <c r="K1573" s="197"/>
      <c r="L1573" s="197"/>
      <c r="M1573" s="197"/>
      <c r="N1573" s="197"/>
    </row>
    <row r="1574" spans="1:14" s="359" customFormat="1">
      <c r="A1574" s="525">
        <v>17</v>
      </c>
      <c r="B1574" s="314" t="s">
        <v>2150</v>
      </c>
      <c r="C1574" s="1096" t="s">
        <v>223</v>
      </c>
      <c r="D1574" s="935">
        <v>1</v>
      </c>
      <c r="E1574" s="315"/>
      <c r="F1574" s="331">
        <f>SUM(D1574*E1574)</f>
        <v>0</v>
      </c>
      <c r="G1574" s="357"/>
      <c r="H1574" s="357"/>
      <c r="I1574" s="357"/>
      <c r="J1574" s="357"/>
      <c r="K1574" s="357"/>
      <c r="L1574" s="357"/>
      <c r="M1574" s="357"/>
      <c r="N1574" s="357"/>
    </row>
    <row r="1575" spans="1:14" s="288" customFormat="1">
      <c r="A1575" s="525"/>
      <c r="B1575" s="355"/>
      <c r="C1575" s="1094"/>
      <c r="D1575" s="933"/>
      <c r="E1575" s="331"/>
      <c r="F1575" s="315"/>
      <c r="G1575" s="197"/>
      <c r="H1575" s="197"/>
      <c r="I1575" s="197"/>
      <c r="J1575" s="197"/>
      <c r="K1575" s="197"/>
      <c r="L1575" s="197"/>
      <c r="M1575" s="197"/>
      <c r="N1575" s="197"/>
    </row>
    <row r="1576" spans="1:14" s="288" customFormat="1">
      <c r="A1576" s="525">
        <v>18</v>
      </c>
      <c r="B1576" s="355" t="s">
        <v>2151</v>
      </c>
      <c r="C1576" s="1094" t="s">
        <v>1236</v>
      </c>
      <c r="D1576" s="933">
        <v>25</v>
      </c>
      <c r="E1576" s="331"/>
      <c r="F1576" s="331">
        <f>SUM(D1576*E1576)</f>
        <v>0</v>
      </c>
      <c r="G1576" s="197"/>
      <c r="H1576" s="197"/>
      <c r="I1576" s="197"/>
      <c r="J1576" s="197"/>
      <c r="K1576" s="197"/>
      <c r="L1576" s="197"/>
      <c r="M1576" s="197"/>
      <c r="N1576" s="197"/>
    </row>
    <row r="1577" spans="1:14" s="288" customFormat="1">
      <c r="A1577" s="525"/>
      <c r="B1577" s="355"/>
      <c r="C1577" s="1094"/>
      <c r="D1577" s="933"/>
      <c r="E1577" s="331"/>
      <c r="F1577" s="331"/>
      <c r="G1577" s="197"/>
      <c r="H1577" s="197"/>
      <c r="I1577" s="197"/>
      <c r="J1577" s="197"/>
      <c r="K1577" s="197"/>
      <c r="L1577" s="197"/>
      <c r="M1577" s="197"/>
      <c r="N1577" s="197"/>
    </row>
    <row r="1578" spans="1:14" s="288" customFormat="1">
      <c r="A1578" s="525">
        <v>19</v>
      </c>
      <c r="B1578" s="355" t="s">
        <v>2152</v>
      </c>
      <c r="C1578" s="1094" t="s">
        <v>1236</v>
      </c>
      <c r="D1578" s="933">
        <v>25</v>
      </c>
      <c r="E1578" s="331"/>
      <c r="F1578" s="331">
        <f>SUM(D1578*E1578)</f>
        <v>0</v>
      </c>
      <c r="G1578" s="197"/>
      <c r="H1578" s="197"/>
      <c r="I1578" s="197"/>
      <c r="J1578" s="197"/>
      <c r="K1578" s="197"/>
      <c r="L1578" s="197"/>
      <c r="M1578" s="197"/>
      <c r="N1578" s="197"/>
    </row>
    <row r="1579" spans="1:14" s="288" customFormat="1">
      <c r="A1579" s="525"/>
      <c r="B1579" s="355"/>
      <c r="C1579" s="1094"/>
      <c r="D1579" s="933"/>
      <c r="E1579" s="331"/>
      <c r="F1579" s="315"/>
      <c r="G1579" s="197"/>
      <c r="H1579" s="197"/>
      <c r="I1579" s="197"/>
      <c r="J1579" s="197"/>
      <c r="K1579" s="197"/>
      <c r="L1579" s="197"/>
      <c r="M1579" s="197"/>
      <c r="N1579" s="197"/>
    </row>
    <row r="1580" spans="1:14" s="288" customFormat="1">
      <c r="A1580" s="525">
        <v>20</v>
      </c>
      <c r="B1580" s="355" t="s">
        <v>2153</v>
      </c>
      <c r="C1580" s="1094" t="s">
        <v>1236</v>
      </c>
      <c r="D1580" s="933">
        <v>55</v>
      </c>
      <c r="E1580" s="331"/>
      <c r="F1580" s="331">
        <f>SUM(D1580*E1580)</f>
        <v>0</v>
      </c>
      <c r="G1580" s="197"/>
      <c r="H1580" s="197"/>
      <c r="I1580" s="197"/>
      <c r="J1580" s="197"/>
      <c r="K1580" s="197"/>
      <c r="L1580" s="197"/>
      <c r="M1580" s="197"/>
      <c r="N1580" s="197"/>
    </row>
    <row r="1581" spans="1:14" s="288" customFormat="1">
      <c r="A1581" s="525"/>
      <c r="B1581" s="355"/>
      <c r="C1581" s="1094"/>
      <c r="D1581" s="933"/>
      <c r="E1581" s="331"/>
      <c r="F1581" s="331"/>
      <c r="G1581" s="197"/>
      <c r="H1581" s="197"/>
      <c r="I1581" s="197"/>
      <c r="J1581" s="197"/>
      <c r="K1581" s="197"/>
      <c r="L1581" s="197"/>
      <c r="M1581" s="197"/>
      <c r="N1581" s="197"/>
    </row>
    <row r="1582" spans="1:14" s="288" customFormat="1">
      <c r="A1582" s="525">
        <v>21</v>
      </c>
      <c r="B1582" s="355" t="s">
        <v>2154</v>
      </c>
      <c r="C1582" s="1094" t="s">
        <v>1236</v>
      </c>
      <c r="D1582" s="933">
        <v>55</v>
      </c>
      <c r="E1582" s="331"/>
      <c r="F1582" s="331">
        <f>SUM(D1582*E1582)</f>
        <v>0</v>
      </c>
      <c r="G1582" s="197"/>
      <c r="H1582" s="197"/>
      <c r="I1582" s="197"/>
      <c r="J1582" s="197"/>
      <c r="K1582" s="197"/>
      <c r="L1582" s="197"/>
      <c r="M1582" s="197"/>
      <c r="N1582" s="197"/>
    </row>
    <row r="1583" spans="1:14" s="288" customFormat="1">
      <c r="A1583" s="525"/>
      <c r="B1583" s="355"/>
      <c r="C1583" s="1094"/>
      <c r="D1583" s="933"/>
      <c r="E1583" s="331"/>
      <c r="F1583" s="331"/>
      <c r="G1583" s="197"/>
      <c r="H1583" s="197"/>
      <c r="I1583" s="197"/>
      <c r="J1583" s="197"/>
      <c r="K1583" s="197"/>
      <c r="L1583" s="197"/>
      <c r="M1583" s="197"/>
      <c r="N1583" s="197"/>
    </row>
    <row r="1584" spans="1:14" s="288" customFormat="1">
      <c r="A1584" s="525">
        <v>22</v>
      </c>
      <c r="B1584" s="355" t="s">
        <v>2155</v>
      </c>
      <c r="C1584" s="1094" t="s">
        <v>1236</v>
      </c>
      <c r="D1584" s="933">
        <v>1050</v>
      </c>
      <c r="E1584" s="331"/>
      <c r="F1584" s="331">
        <f>SUM(D1584*E1584)</f>
        <v>0</v>
      </c>
      <c r="G1584" s="197"/>
      <c r="H1584" s="1488"/>
      <c r="I1584" s="197"/>
      <c r="J1584" s="197"/>
      <c r="K1584" s="197"/>
      <c r="L1584" s="197"/>
      <c r="M1584" s="197"/>
      <c r="N1584" s="197"/>
    </row>
    <row r="1585" spans="1:15" s="151" customFormat="1">
      <c r="A1585" s="525"/>
      <c r="B1585" s="507"/>
      <c r="C1585" s="1149"/>
      <c r="D1585" s="933"/>
      <c r="E1585" s="331"/>
      <c r="F1585" s="331"/>
      <c r="G1585" s="167"/>
      <c r="H1585" s="167"/>
      <c r="I1585" s="167"/>
      <c r="J1585" s="167"/>
      <c r="K1585" s="167"/>
      <c r="L1585" s="167"/>
      <c r="M1585" s="167"/>
      <c r="N1585" s="167"/>
    </row>
    <row r="1586" spans="1:15" s="288" customFormat="1" ht="25.5">
      <c r="A1586" s="525">
        <v>23</v>
      </c>
      <c r="B1586" s="355" t="s">
        <v>2156</v>
      </c>
      <c r="C1586" s="1094" t="s">
        <v>233</v>
      </c>
      <c r="D1586" s="933">
        <v>1</v>
      </c>
      <c r="E1586" s="331"/>
      <c r="F1586" s="331">
        <f>SUM(D1586*E1586)</f>
        <v>0</v>
      </c>
      <c r="G1586" s="197"/>
      <c r="H1586" s="197"/>
      <c r="I1586" s="197"/>
      <c r="J1586" s="197"/>
      <c r="K1586" s="197"/>
      <c r="L1586" s="197"/>
      <c r="M1586" s="197"/>
      <c r="N1586" s="197"/>
    </row>
    <row r="1587" spans="1:15" s="151" customFormat="1">
      <c r="A1587" s="525"/>
      <c r="B1587" s="375"/>
      <c r="C1587" s="1109"/>
      <c r="D1587" s="945"/>
      <c r="E1587" s="376"/>
      <c r="F1587" s="376"/>
      <c r="G1587" s="312"/>
      <c r="H1587" s="167"/>
      <c r="I1587" s="167"/>
      <c r="J1587" s="167"/>
      <c r="K1587" s="167"/>
      <c r="L1587" s="167"/>
      <c r="M1587" s="167"/>
      <c r="N1587" s="167"/>
    </row>
    <row r="1588" spans="1:15" s="151" customFormat="1" ht="51">
      <c r="A1588" s="525">
        <v>24</v>
      </c>
      <c r="B1588" s="216" t="s">
        <v>2157</v>
      </c>
      <c r="C1588" s="1109" t="s">
        <v>1871</v>
      </c>
      <c r="D1588" s="945">
        <v>1</v>
      </c>
      <c r="E1588" s="376"/>
      <c r="F1588" s="331">
        <f>SUM(D1588*E1588)</f>
        <v>0</v>
      </c>
      <c r="G1588" s="312"/>
      <c r="H1588" s="167"/>
      <c r="I1588" s="167"/>
      <c r="J1588" s="167"/>
      <c r="K1588" s="167"/>
      <c r="L1588" s="167"/>
      <c r="M1588" s="167"/>
      <c r="N1588" s="167"/>
    </row>
    <row r="1589" spans="1:15" s="151" customFormat="1">
      <c r="A1589" s="374"/>
      <c r="B1589" s="375"/>
      <c r="C1589" s="1109"/>
      <c r="D1589" s="945"/>
      <c r="E1589" s="376"/>
      <c r="F1589" s="376"/>
      <c r="G1589" s="312"/>
      <c r="H1589" s="167"/>
      <c r="I1589" s="167"/>
      <c r="J1589" s="167"/>
      <c r="K1589" s="167"/>
      <c r="L1589" s="167"/>
      <c r="M1589" s="167"/>
      <c r="N1589" s="167"/>
    </row>
    <row r="1590" spans="1:15" s="151" customFormat="1" ht="78.75" customHeight="1">
      <c r="A1590" s="525">
        <v>25</v>
      </c>
      <c r="B1590" s="377" t="s">
        <v>3016</v>
      </c>
      <c r="C1590" s="1109" t="s">
        <v>1871</v>
      </c>
      <c r="D1590" s="945">
        <v>1</v>
      </c>
      <c r="E1590" s="376"/>
      <c r="F1590" s="331">
        <f>SUM(D1590*E1590)</f>
        <v>0</v>
      </c>
      <c r="G1590" s="312"/>
      <c r="H1590" s="167"/>
      <c r="I1590" s="167"/>
      <c r="J1590" s="167"/>
      <c r="K1590" s="167"/>
      <c r="L1590" s="167"/>
      <c r="M1590" s="167"/>
      <c r="N1590" s="167"/>
    </row>
    <row r="1591" spans="1:15" s="151" customFormat="1">
      <c r="A1591" s="508"/>
      <c r="B1591" s="507"/>
      <c r="C1591" s="1149"/>
      <c r="D1591" s="933"/>
      <c r="E1591" s="331"/>
      <c r="F1591" s="331"/>
      <c r="G1591" s="167"/>
      <c r="H1591" s="167"/>
      <c r="I1591" s="167"/>
      <c r="J1591" s="167"/>
      <c r="K1591" s="167"/>
      <c r="L1591" s="167"/>
      <c r="M1591" s="167"/>
      <c r="N1591" s="167"/>
    </row>
    <row r="1592" spans="1:15" s="151" customFormat="1">
      <c r="A1592" s="509" t="s">
        <v>172</v>
      </c>
      <c r="B1592" s="309"/>
      <c r="C1592" s="1095"/>
      <c r="D1592" s="934"/>
      <c r="E1592" s="310"/>
      <c r="F1592" s="310">
        <f>SUM(F1525:F1590)</f>
        <v>0</v>
      </c>
      <c r="G1592" s="167"/>
      <c r="H1592" s="167"/>
      <c r="I1592" s="167"/>
      <c r="J1592" s="167"/>
      <c r="K1592" s="167"/>
      <c r="L1592" s="167"/>
      <c r="M1592" s="167"/>
      <c r="N1592" s="167"/>
    </row>
    <row r="1593" spans="1:15" s="151" customFormat="1">
      <c r="A1593" s="313"/>
      <c r="B1593" s="314"/>
      <c r="C1593" s="1096"/>
      <c r="D1593" s="935"/>
      <c r="E1593" s="315"/>
      <c r="F1593" s="315"/>
      <c r="G1593" s="167"/>
      <c r="H1593" s="167"/>
      <c r="I1593" s="167"/>
      <c r="J1593" s="167"/>
      <c r="K1593" s="167"/>
      <c r="L1593" s="167"/>
      <c r="M1593" s="167"/>
      <c r="N1593" s="167"/>
      <c r="O1593" s="167"/>
    </row>
    <row r="1594" spans="1:15" s="151" customFormat="1">
      <c r="A1594" s="308">
        <v>8</v>
      </c>
      <c r="B1594" s="309" t="s">
        <v>2158</v>
      </c>
      <c r="C1594" s="1095"/>
      <c r="D1594" s="934"/>
      <c r="E1594" s="310"/>
      <c r="F1594" s="310"/>
      <c r="G1594" s="167"/>
      <c r="H1594" s="167"/>
      <c r="I1594" s="167"/>
      <c r="J1594" s="167"/>
      <c r="K1594" s="167"/>
      <c r="L1594" s="167"/>
      <c r="M1594" s="167"/>
      <c r="N1594" s="167"/>
      <c r="O1594" s="167"/>
    </row>
    <row r="1595" spans="1:15" s="151" customFormat="1">
      <c r="A1595" s="313"/>
      <c r="B1595" s="314"/>
      <c r="C1595" s="1096"/>
      <c r="D1595" s="935"/>
      <c r="E1595" s="315"/>
      <c r="F1595" s="315"/>
      <c r="G1595" s="167"/>
      <c r="H1595" s="167"/>
      <c r="I1595" s="167"/>
      <c r="J1595" s="167"/>
      <c r="K1595" s="167"/>
      <c r="L1595" s="167"/>
      <c r="M1595" s="167"/>
      <c r="N1595" s="167"/>
      <c r="O1595" s="167"/>
    </row>
    <row r="1596" spans="1:15" s="151" customFormat="1">
      <c r="A1596" s="317"/>
      <c r="B1596" s="318" t="s">
        <v>1717</v>
      </c>
      <c r="C1596" s="1097"/>
      <c r="D1596" s="936"/>
      <c r="E1596" s="313"/>
      <c r="F1596" s="313"/>
      <c r="G1596" s="167"/>
      <c r="H1596" s="167"/>
      <c r="I1596" s="167"/>
      <c r="J1596" s="167"/>
      <c r="K1596" s="167"/>
      <c r="L1596" s="167"/>
      <c r="M1596" s="167"/>
      <c r="N1596" s="167"/>
      <c r="O1596" s="167"/>
    </row>
    <row r="1597" spans="1:15" s="151" customFormat="1">
      <c r="A1597" s="317"/>
      <c r="B1597" s="320"/>
      <c r="C1597" s="1097"/>
      <c r="D1597" s="936"/>
      <c r="E1597" s="313"/>
      <c r="F1597" s="313"/>
      <c r="G1597" s="167"/>
      <c r="H1597" s="167"/>
      <c r="I1597" s="167"/>
      <c r="J1597" s="167"/>
      <c r="K1597" s="167"/>
      <c r="L1597" s="167"/>
      <c r="M1597" s="167"/>
      <c r="N1597" s="167"/>
      <c r="O1597" s="167"/>
    </row>
    <row r="1598" spans="1:15" s="288" customFormat="1" ht="63.75">
      <c r="A1598" s="317"/>
      <c r="B1598" s="314" t="s">
        <v>2159</v>
      </c>
      <c r="C1598" s="1098"/>
      <c r="D1598" s="937"/>
      <c r="E1598" s="314"/>
      <c r="F1598" s="314"/>
      <c r="G1598" s="197"/>
      <c r="H1598" s="197"/>
      <c r="I1598" s="197"/>
      <c r="J1598" s="197"/>
      <c r="K1598" s="197"/>
      <c r="L1598" s="197"/>
      <c r="M1598" s="197"/>
      <c r="N1598" s="197"/>
      <c r="O1598" s="197"/>
    </row>
    <row r="1599" spans="1:15" s="151" customFormat="1">
      <c r="A1599" s="313"/>
      <c r="B1599" s="314"/>
      <c r="C1599" s="1096"/>
      <c r="D1599" s="935"/>
      <c r="E1599" s="315"/>
      <c r="F1599" s="315"/>
      <c r="G1599" s="167"/>
      <c r="H1599" s="167"/>
      <c r="I1599" s="167"/>
      <c r="J1599" s="167"/>
      <c r="K1599" s="167"/>
      <c r="L1599" s="167"/>
      <c r="M1599" s="167"/>
      <c r="N1599" s="167"/>
      <c r="O1599" s="167"/>
    </row>
    <row r="1600" spans="1:15" s="288" customFormat="1" ht="25.5">
      <c r="A1600" s="527">
        <v>1</v>
      </c>
      <c r="B1600" s="293" t="s">
        <v>2874</v>
      </c>
      <c r="C1600" s="1094"/>
      <c r="D1600" s="933"/>
      <c r="E1600" s="331"/>
      <c r="F1600" s="331">
        <f>SUM(D1600*E1600)</f>
        <v>0</v>
      </c>
      <c r="G1600" s="197"/>
      <c r="H1600" s="197"/>
      <c r="I1600" s="197"/>
      <c r="J1600" s="197"/>
      <c r="K1600" s="197"/>
      <c r="L1600" s="197"/>
      <c r="M1600" s="197"/>
      <c r="N1600" s="197"/>
      <c r="O1600" s="197"/>
    </row>
    <row r="1601" spans="1:15" s="359" customFormat="1" ht="6.75" customHeight="1">
      <c r="A1601" s="528"/>
      <c r="B1601" s="332"/>
      <c r="C1601" s="1103"/>
      <c r="D1601" s="942"/>
      <c r="E1601" s="356"/>
      <c r="F1601" s="331"/>
      <c r="G1601" s="357"/>
      <c r="H1601" s="357"/>
      <c r="I1601" s="357"/>
      <c r="J1601" s="357"/>
      <c r="K1601" s="357"/>
      <c r="L1601" s="357"/>
      <c r="M1601" s="357"/>
      <c r="N1601" s="357"/>
      <c r="O1601" s="357"/>
    </row>
    <row r="1602" spans="1:15" s="288" customFormat="1" ht="182.25" customHeight="1">
      <c r="A1602" s="374"/>
      <c r="B1602" s="355" t="s">
        <v>2160</v>
      </c>
      <c r="C1602" s="1094" t="s">
        <v>1346</v>
      </c>
      <c r="D1602" s="933">
        <v>1</v>
      </c>
      <c r="E1602" s="331"/>
      <c r="F1602" s="331">
        <f>SUM(D1602*E1602)</f>
        <v>0</v>
      </c>
      <c r="G1602" s="197"/>
      <c r="H1602" s="197"/>
      <c r="I1602" s="197"/>
      <c r="J1602" s="197"/>
      <c r="K1602" s="197"/>
      <c r="L1602" s="197"/>
      <c r="M1602" s="197"/>
      <c r="N1602" s="197"/>
      <c r="O1602" s="197"/>
    </row>
    <row r="1603" spans="1:15" s="288" customFormat="1" ht="7.5" customHeight="1">
      <c r="A1603" s="508"/>
      <c r="B1603" s="355"/>
      <c r="C1603" s="1094"/>
      <c r="D1603" s="933"/>
      <c r="E1603" s="331"/>
      <c r="F1603" s="331"/>
      <c r="G1603" s="197"/>
      <c r="H1603" s="197"/>
      <c r="I1603" s="197"/>
      <c r="J1603" s="197"/>
      <c r="K1603" s="197"/>
      <c r="L1603" s="197"/>
      <c r="M1603" s="197"/>
      <c r="N1603" s="197"/>
      <c r="O1603" s="197"/>
    </row>
    <row r="1604" spans="1:15" s="288" customFormat="1">
      <c r="A1604" s="374"/>
      <c r="B1604" s="355"/>
      <c r="C1604" s="1094"/>
      <c r="D1604" s="933"/>
      <c r="E1604" s="331"/>
      <c r="F1604" s="331"/>
      <c r="G1604" s="197"/>
      <c r="H1604" s="197"/>
      <c r="I1604" s="197"/>
      <c r="J1604" s="197"/>
      <c r="K1604" s="197"/>
      <c r="L1604" s="197"/>
      <c r="M1604" s="197"/>
      <c r="N1604" s="197"/>
      <c r="O1604" s="197"/>
    </row>
    <row r="1605" spans="1:15" s="288" customFormat="1" ht="48.75" customHeight="1">
      <c r="A1605" s="527">
        <v>2</v>
      </c>
      <c r="B1605" s="355" t="s">
        <v>2875</v>
      </c>
      <c r="C1605" s="1094" t="s">
        <v>1346</v>
      </c>
      <c r="D1605" s="933">
        <v>1</v>
      </c>
      <c r="E1605" s="331"/>
      <c r="F1605" s="331">
        <f>SUM(D1605*E1605)</f>
        <v>0</v>
      </c>
      <c r="G1605" s="197"/>
      <c r="H1605" s="197"/>
      <c r="I1605" s="197"/>
      <c r="J1605" s="197"/>
      <c r="K1605" s="197"/>
      <c r="L1605" s="197"/>
      <c r="M1605" s="197"/>
      <c r="N1605" s="197"/>
      <c r="O1605" s="197"/>
    </row>
    <row r="1606" spans="1:15" s="288" customFormat="1">
      <c r="A1606" s="527"/>
      <c r="B1606" s="355"/>
      <c r="C1606" s="1094"/>
      <c r="D1606" s="933"/>
      <c r="E1606" s="331"/>
      <c r="F1606" s="331"/>
      <c r="G1606" s="197"/>
      <c r="H1606" s="197"/>
      <c r="I1606" s="197"/>
      <c r="J1606" s="197"/>
      <c r="K1606" s="197"/>
      <c r="L1606" s="197"/>
      <c r="M1606" s="197"/>
      <c r="N1606" s="197"/>
      <c r="O1606" s="197"/>
    </row>
    <row r="1607" spans="1:15" s="288" customFormat="1" ht="107.25" customHeight="1">
      <c r="A1607" s="527">
        <v>3</v>
      </c>
      <c r="B1607" s="355" t="s">
        <v>2876</v>
      </c>
      <c r="C1607" s="1094" t="s">
        <v>1346</v>
      </c>
      <c r="D1607" s="933">
        <v>4</v>
      </c>
      <c r="E1607" s="331"/>
      <c r="F1607" s="331">
        <f>SUM(D1607*E1607)</f>
        <v>0</v>
      </c>
      <c r="G1607" s="197"/>
      <c r="H1607" s="197"/>
      <c r="I1607" s="197"/>
      <c r="J1607" s="197"/>
      <c r="K1607" s="197"/>
      <c r="L1607" s="197"/>
      <c r="M1607" s="197"/>
      <c r="N1607" s="197"/>
      <c r="O1607" s="197"/>
    </row>
    <row r="1608" spans="1:15" s="288" customFormat="1">
      <c r="A1608" s="527"/>
      <c r="B1608" s="355"/>
      <c r="C1608" s="1094"/>
      <c r="D1608" s="933"/>
      <c r="E1608" s="331"/>
      <c r="F1608" s="331"/>
      <c r="G1608" s="197"/>
      <c r="H1608" s="197"/>
      <c r="I1608" s="197"/>
      <c r="J1608" s="197"/>
      <c r="K1608" s="197"/>
      <c r="L1608" s="197"/>
      <c r="M1608" s="197"/>
      <c r="N1608" s="197"/>
      <c r="O1608" s="197"/>
    </row>
    <row r="1609" spans="1:15" s="288" customFormat="1" ht="159.75" customHeight="1">
      <c r="A1609" s="527">
        <v>4</v>
      </c>
      <c r="B1609" s="355" t="s">
        <v>2161</v>
      </c>
      <c r="C1609" s="1094" t="s">
        <v>1346</v>
      </c>
      <c r="D1609" s="933">
        <v>4</v>
      </c>
      <c r="E1609" s="331"/>
      <c r="F1609" s="331">
        <f>SUM(D1609*E1609)</f>
        <v>0</v>
      </c>
      <c r="G1609" s="197"/>
      <c r="H1609" s="197"/>
      <c r="I1609" s="197"/>
      <c r="J1609" s="197"/>
      <c r="K1609" s="197"/>
      <c r="L1609" s="197"/>
      <c r="M1609" s="197"/>
      <c r="N1609" s="197"/>
      <c r="O1609" s="197"/>
    </row>
    <row r="1610" spans="1:15" s="212" customFormat="1">
      <c r="A1610" s="527"/>
      <c r="B1610" s="210"/>
      <c r="C1610" s="225"/>
      <c r="D1610" s="226"/>
      <c r="E1610" s="203"/>
      <c r="F1610" s="203">
        <f>E1610*D1610</f>
        <v>0</v>
      </c>
      <c r="G1610" s="167"/>
      <c r="H1610" s="167"/>
      <c r="I1610" s="167"/>
      <c r="J1610" s="167"/>
      <c r="K1610" s="167"/>
      <c r="L1610" s="167"/>
      <c r="M1610" s="167"/>
      <c r="N1610" s="167"/>
      <c r="O1610" s="167"/>
    </row>
    <row r="1611" spans="1:15" s="212" customFormat="1">
      <c r="A1611" s="527">
        <v>5</v>
      </c>
      <c r="B1611" s="210" t="s">
        <v>2162</v>
      </c>
      <c r="C1611" s="225" t="s">
        <v>1236</v>
      </c>
      <c r="D1611" s="226">
        <v>150</v>
      </c>
      <c r="E1611" s="203"/>
      <c r="F1611" s="203">
        <f>E1611*D1611</f>
        <v>0</v>
      </c>
      <c r="G1611" s="167"/>
      <c r="H1611" s="167"/>
      <c r="I1611" s="167"/>
      <c r="J1611" s="167"/>
      <c r="K1611" s="167"/>
      <c r="L1611" s="167"/>
      <c r="M1611" s="167"/>
      <c r="N1611" s="167"/>
      <c r="O1611" s="167"/>
    </row>
    <row r="1612" spans="1:15" s="430" customFormat="1">
      <c r="A1612" s="527"/>
      <c r="B1612" s="293"/>
      <c r="C1612" s="1109"/>
      <c r="D1612" s="945"/>
      <c r="E1612" s="429"/>
      <c r="F1612" s="376">
        <f>SUM(D1612*E1612)</f>
        <v>0</v>
      </c>
    </row>
    <row r="1613" spans="1:15" s="151" customFormat="1" ht="38.25">
      <c r="A1613" s="527"/>
      <c r="B1613" s="293" t="s">
        <v>1925</v>
      </c>
      <c r="C1613" s="1109"/>
      <c r="D1613" s="945"/>
      <c r="E1613" s="376"/>
      <c r="F1613" s="376">
        <f>SUM(D1613*E1613)</f>
        <v>0</v>
      </c>
      <c r="G1613" s="312"/>
      <c r="H1613" s="167"/>
      <c r="I1613" s="167"/>
      <c r="J1613" s="167"/>
      <c r="K1613" s="167"/>
      <c r="L1613" s="167"/>
      <c r="M1613" s="167"/>
      <c r="N1613" s="167"/>
      <c r="O1613" s="167"/>
    </row>
    <row r="1614" spans="1:15" s="288" customFormat="1">
      <c r="A1614" s="527"/>
      <c r="B1614" s="355"/>
      <c r="C1614" s="1094"/>
      <c r="D1614" s="933"/>
      <c r="E1614" s="331"/>
      <c r="F1614" s="331"/>
      <c r="G1614" s="197"/>
      <c r="H1614" s="197"/>
      <c r="I1614" s="197"/>
      <c r="J1614" s="197"/>
      <c r="K1614" s="197"/>
      <c r="L1614" s="197"/>
      <c r="M1614" s="197"/>
      <c r="N1614" s="197"/>
      <c r="O1614" s="197"/>
    </row>
    <row r="1615" spans="1:15" s="359" customFormat="1">
      <c r="A1615" s="527">
        <v>6</v>
      </c>
      <c r="B1615" s="314" t="s">
        <v>2163</v>
      </c>
      <c r="C1615" s="1096" t="s">
        <v>1236</v>
      </c>
      <c r="D1615" s="935">
        <v>110</v>
      </c>
      <c r="E1615" s="315"/>
      <c r="F1615" s="331">
        <f>SUM(D1615*E1615)</f>
        <v>0</v>
      </c>
      <c r="G1615" s="357"/>
      <c r="H1615" s="357"/>
      <c r="I1615" s="357"/>
      <c r="J1615" s="357"/>
      <c r="K1615" s="357"/>
      <c r="L1615" s="357"/>
      <c r="M1615" s="357"/>
      <c r="N1615" s="357"/>
      <c r="O1615" s="357"/>
    </row>
    <row r="1616" spans="1:15" s="288" customFormat="1">
      <c r="A1616" s="527"/>
      <c r="B1616" s="355"/>
      <c r="C1616" s="1094"/>
      <c r="D1616" s="933"/>
      <c r="E1616" s="331"/>
      <c r="F1616" s="331"/>
      <c r="G1616" s="197"/>
      <c r="H1616" s="197"/>
      <c r="I1616" s="197"/>
      <c r="J1616" s="197"/>
      <c r="K1616" s="197"/>
      <c r="L1616" s="197"/>
      <c r="M1616" s="197"/>
      <c r="N1616" s="197"/>
      <c r="O1616" s="197"/>
    </row>
    <row r="1617" spans="1:15" s="359" customFormat="1">
      <c r="A1617" s="527">
        <v>7</v>
      </c>
      <c r="B1617" s="314" t="s">
        <v>2164</v>
      </c>
      <c r="C1617" s="1096" t="s">
        <v>1236</v>
      </c>
      <c r="D1617" s="935">
        <v>115</v>
      </c>
      <c r="E1617" s="315"/>
      <c r="F1617" s="331">
        <f>SUM(D1617*E1617)</f>
        <v>0</v>
      </c>
      <c r="G1617" s="357"/>
      <c r="H1617" s="357"/>
      <c r="I1617" s="357"/>
      <c r="J1617" s="357"/>
      <c r="K1617" s="357"/>
      <c r="L1617" s="357"/>
      <c r="M1617" s="357"/>
      <c r="N1617" s="357"/>
      <c r="O1617" s="357"/>
    </row>
    <row r="1618" spans="1:15" s="288" customFormat="1">
      <c r="A1618" s="527"/>
      <c r="B1618" s="355"/>
      <c r="C1618" s="1094"/>
      <c r="D1618" s="933"/>
      <c r="E1618" s="331"/>
      <c r="F1618" s="315"/>
      <c r="G1618" s="197"/>
      <c r="H1618" s="197"/>
      <c r="I1618" s="197"/>
      <c r="J1618" s="197"/>
      <c r="K1618" s="197"/>
      <c r="L1618" s="197"/>
      <c r="M1618" s="197"/>
      <c r="N1618" s="197"/>
      <c r="O1618" s="197"/>
    </row>
    <row r="1619" spans="1:15" s="288" customFormat="1">
      <c r="A1619" s="527">
        <v>8</v>
      </c>
      <c r="B1619" s="355" t="s">
        <v>2165</v>
      </c>
      <c r="C1619" s="1094" t="s">
        <v>1236</v>
      </c>
      <c r="D1619" s="933">
        <v>30</v>
      </c>
      <c r="E1619" s="331"/>
      <c r="F1619" s="331">
        <f>SUM(D1619*E1619)</f>
        <v>0</v>
      </c>
      <c r="G1619" s="197"/>
      <c r="H1619" s="1488"/>
      <c r="I1619" s="197"/>
      <c r="J1619" s="197"/>
      <c r="K1619" s="197"/>
      <c r="L1619" s="197"/>
      <c r="M1619" s="197"/>
      <c r="N1619" s="197"/>
      <c r="O1619" s="197"/>
    </row>
    <row r="1620" spans="1:15" s="288" customFormat="1">
      <c r="A1620" s="527"/>
      <c r="B1620" s="355"/>
      <c r="C1620" s="1094"/>
      <c r="D1620" s="933"/>
      <c r="E1620" s="331"/>
      <c r="F1620" s="331"/>
      <c r="G1620" s="197"/>
      <c r="H1620" s="197"/>
      <c r="I1620" s="197"/>
      <c r="J1620" s="197"/>
      <c r="K1620" s="197"/>
      <c r="L1620" s="197"/>
      <c r="M1620" s="197"/>
      <c r="N1620" s="197"/>
      <c r="O1620" s="197"/>
    </row>
    <row r="1621" spans="1:15" s="288" customFormat="1" ht="25.5">
      <c r="A1621" s="527">
        <v>9</v>
      </c>
      <c r="B1621" s="355" t="s">
        <v>2166</v>
      </c>
      <c r="C1621" s="1094" t="s">
        <v>1346</v>
      </c>
      <c r="D1621" s="933">
        <v>1</v>
      </c>
      <c r="E1621" s="331"/>
      <c r="F1621" s="331">
        <f>SUM(D1621*E1621)</f>
        <v>0</v>
      </c>
      <c r="G1621" s="197"/>
      <c r="H1621" s="197"/>
      <c r="I1621" s="197"/>
      <c r="J1621" s="197"/>
      <c r="K1621" s="197"/>
      <c r="L1621" s="197"/>
      <c r="M1621" s="197"/>
      <c r="N1621" s="197"/>
      <c r="O1621" s="197"/>
    </row>
    <row r="1622" spans="1:15" s="288" customFormat="1">
      <c r="A1622" s="374"/>
      <c r="B1622" s="355"/>
      <c r="C1622" s="1094"/>
      <c r="D1622" s="933"/>
      <c r="E1622" s="331"/>
      <c r="F1622" s="331"/>
      <c r="G1622" s="197"/>
      <c r="H1622" s="197"/>
      <c r="I1622" s="197"/>
      <c r="J1622" s="197"/>
      <c r="K1622" s="197"/>
      <c r="L1622" s="197"/>
      <c r="M1622" s="197"/>
      <c r="N1622" s="197"/>
      <c r="O1622" s="197"/>
    </row>
    <row r="1623" spans="1:15" s="151" customFormat="1">
      <c r="A1623" s="509" t="s">
        <v>172</v>
      </c>
      <c r="B1623" s="309"/>
      <c r="C1623" s="1095"/>
      <c r="D1623" s="934"/>
      <c r="E1623" s="310"/>
      <c r="F1623" s="310">
        <f>SUM(F1600:F1621)</f>
        <v>0</v>
      </c>
      <c r="G1623" s="167"/>
      <c r="H1623" s="167"/>
      <c r="I1623" s="167"/>
      <c r="J1623" s="167"/>
      <c r="K1623" s="167"/>
      <c r="L1623" s="167"/>
      <c r="M1623" s="167"/>
      <c r="N1623" s="167"/>
      <c r="O1623" s="167"/>
    </row>
    <row r="1624" spans="1:15" s="1502" customFormat="1" ht="15">
      <c r="A1624" s="729"/>
      <c r="B1624" s="730"/>
      <c r="C1624" s="1142"/>
      <c r="D1624" s="979"/>
      <c r="E1624" s="731"/>
      <c r="F1624" s="731"/>
      <c r="G1624" s="1501"/>
      <c r="H1624" s="1501"/>
      <c r="I1624" s="1501"/>
      <c r="J1624" s="1501"/>
      <c r="K1624" s="1501"/>
      <c r="L1624" s="1501"/>
      <c r="M1624" s="1501"/>
      <c r="N1624" s="1501"/>
      <c r="O1624" s="1501"/>
    </row>
    <row r="1625" spans="1:15" s="737" customFormat="1">
      <c r="A1625" s="732">
        <v>9</v>
      </c>
      <c r="B1625" s="733" t="s">
        <v>2167</v>
      </c>
      <c r="C1625" s="768"/>
      <c r="D1625" s="980"/>
      <c r="E1625" s="734"/>
      <c r="F1625" s="734"/>
      <c r="G1625" s="735"/>
      <c r="H1625" s="736"/>
      <c r="I1625" s="736"/>
      <c r="J1625" s="736"/>
      <c r="K1625" s="736"/>
      <c r="L1625" s="736"/>
      <c r="M1625" s="736"/>
      <c r="N1625" s="736"/>
      <c r="O1625" s="736"/>
    </row>
    <row r="1626" spans="1:15" s="737" customFormat="1">
      <c r="A1626" s="738"/>
      <c r="C1626" s="1152"/>
      <c r="D1626" s="981"/>
      <c r="E1626" s="729"/>
      <c r="F1626" s="729"/>
      <c r="G1626" s="736"/>
      <c r="H1626" s="736"/>
      <c r="I1626" s="736"/>
      <c r="J1626" s="736"/>
      <c r="K1626" s="736"/>
      <c r="L1626" s="736"/>
      <c r="M1626" s="736"/>
      <c r="N1626" s="736"/>
      <c r="O1626" s="736"/>
    </row>
    <row r="1627" spans="1:15" s="737" customFormat="1">
      <c r="A1627" s="738"/>
      <c r="B1627" s="739" t="s">
        <v>1717</v>
      </c>
      <c r="C1627" s="1152"/>
      <c r="D1627" s="981"/>
      <c r="E1627" s="729"/>
      <c r="F1627" s="729"/>
      <c r="G1627" s="736"/>
      <c r="H1627" s="736"/>
      <c r="I1627" s="736"/>
      <c r="J1627" s="736"/>
      <c r="K1627" s="736"/>
      <c r="L1627" s="736"/>
      <c r="M1627" s="736"/>
      <c r="N1627" s="736"/>
      <c r="O1627" s="736"/>
    </row>
    <row r="1628" spans="1:15" s="742" customFormat="1" ht="84">
      <c r="A1628" s="740"/>
      <c r="B1628" s="929" t="s">
        <v>1872</v>
      </c>
      <c r="C1628" s="1153"/>
      <c r="D1628" s="982"/>
      <c r="E1628" s="929"/>
      <c r="F1628" s="741"/>
    </row>
    <row r="1629" spans="1:15" s="1502" customFormat="1" ht="15">
      <c r="A1629" s="743"/>
      <c r="B1629" s="744"/>
      <c r="C1629" s="1503"/>
      <c r="D1629" s="1504"/>
      <c r="G1629" s="1501"/>
      <c r="H1629" s="1501"/>
      <c r="I1629" s="1501"/>
      <c r="J1629" s="1501"/>
      <c r="K1629" s="1501"/>
      <c r="L1629" s="1501"/>
      <c r="M1629" s="1501"/>
      <c r="N1629" s="1501"/>
      <c r="O1629" s="1501"/>
    </row>
    <row r="1630" spans="1:15" s="749" customFormat="1" ht="92.25" customHeight="1">
      <c r="A1630" s="745">
        <v>1</v>
      </c>
      <c r="B1630" s="744" t="s">
        <v>2168</v>
      </c>
      <c r="C1630" s="1154" t="s">
        <v>1236</v>
      </c>
      <c r="D1630" s="983">
        <v>300</v>
      </c>
      <c r="E1630" s="746"/>
      <c r="F1630" s="747">
        <f>SUM(D1630*E1630)</f>
        <v>0</v>
      </c>
      <c r="G1630" s="735"/>
      <c r="H1630" s="735"/>
      <c r="I1630" s="748"/>
      <c r="J1630" s="748"/>
      <c r="K1630" s="748"/>
      <c r="L1630" s="748"/>
      <c r="M1630" s="748"/>
      <c r="N1630" s="748"/>
      <c r="O1630" s="748"/>
    </row>
    <row r="1631" spans="1:15" s="749" customFormat="1">
      <c r="A1631" s="750"/>
      <c r="B1631" s="744"/>
      <c r="C1631" s="1154"/>
      <c r="D1631" s="983"/>
      <c r="E1631" s="746"/>
      <c r="F1631" s="751"/>
      <c r="G1631" s="735"/>
      <c r="H1631" s="735"/>
      <c r="I1631" s="748"/>
      <c r="J1631" s="748"/>
      <c r="K1631" s="748"/>
      <c r="L1631" s="748"/>
      <c r="M1631" s="748"/>
      <c r="N1631" s="748"/>
      <c r="O1631" s="748"/>
    </row>
    <row r="1632" spans="1:15" s="1502" customFormat="1" ht="78.75" customHeight="1">
      <c r="A1632" s="745">
        <v>2</v>
      </c>
      <c r="B1632" s="744" t="s">
        <v>2169</v>
      </c>
      <c r="C1632" s="1154" t="s">
        <v>1236</v>
      </c>
      <c r="D1632" s="983">
        <v>85</v>
      </c>
      <c r="E1632" s="746"/>
      <c r="F1632" s="747">
        <f>SUM(D1632*E1632)</f>
        <v>0</v>
      </c>
      <c r="G1632" s="1501"/>
      <c r="H1632" s="1501"/>
      <c r="I1632" s="1501"/>
      <c r="J1632" s="1501"/>
      <c r="K1632" s="1501"/>
      <c r="L1632" s="1501"/>
      <c r="M1632" s="1501"/>
      <c r="N1632" s="1501"/>
      <c r="O1632" s="1501"/>
    </row>
    <row r="1633" spans="1:15" s="1502" customFormat="1" ht="15">
      <c r="A1633" s="745"/>
      <c r="B1633" s="744"/>
      <c r="C1633" s="1154"/>
      <c r="D1633" s="983"/>
      <c r="E1633" s="746"/>
      <c r="F1633" s="751"/>
      <c r="G1633" s="1501"/>
      <c r="H1633" s="1501"/>
      <c r="I1633" s="1501"/>
      <c r="J1633" s="1501"/>
      <c r="K1633" s="1501"/>
      <c r="L1633" s="1501"/>
      <c r="M1633" s="1501"/>
      <c r="N1633" s="1501"/>
      <c r="O1633" s="1501"/>
    </row>
    <row r="1634" spans="1:15" s="1502" customFormat="1" ht="63" customHeight="1">
      <c r="A1634" s="745">
        <v>3</v>
      </c>
      <c r="B1634" s="744" t="s">
        <v>2170</v>
      </c>
      <c r="C1634" s="1154" t="s">
        <v>223</v>
      </c>
      <c r="D1634" s="983">
        <v>32</v>
      </c>
      <c r="E1634" s="747"/>
      <c r="F1634" s="747">
        <f>SUM(D1634*E1634)</f>
        <v>0</v>
      </c>
      <c r="G1634" s="1501"/>
      <c r="H1634" s="1501"/>
      <c r="I1634" s="1501"/>
      <c r="J1634" s="1501"/>
      <c r="K1634" s="1501"/>
      <c r="L1634" s="1501"/>
      <c r="M1634" s="1501"/>
      <c r="N1634" s="1501"/>
      <c r="O1634" s="1501"/>
    </row>
    <row r="1635" spans="1:15" s="1502" customFormat="1" ht="15">
      <c r="A1635" s="745"/>
      <c r="B1635" s="744"/>
      <c r="C1635" s="1154"/>
      <c r="D1635" s="983"/>
      <c r="E1635" s="747"/>
      <c r="F1635" s="751"/>
      <c r="G1635" s="1501"/>
      <c r="H1635" s="1501"/>
      <c r="I1635" s="1501"/>
      <c r="J1635" s="1501"/>
      <c r="K1635" s="1501"/>
      <c r="L1635" s="1501"/>
      <c r="M1635" s="1501"/>
      <c r="N1635" s="1501"/>
      <c r="O1635" s="1501"/>
    </row>
    <row r="1636" spans="1:15" s="1502" customFormat="1" ht="66" customHeight="1">
      <c r="A1636" s="745">
        <v>4</v>
      </c>
      <c r="B1636" s="744" t="s">
        <v>2171</v>
      </c>
      <c r="C1636" s="1154" t="s">
        <v>223</v>
      </c>
      <c r="D1636" s="983">
        <v>6</v>
      </c>
      <c r="E1636" s="747"/>
      <c r="F1636" s="747">
        <f>SUM(D1636*E1636)</f>
        <v>0</v>
      </c>
      <c r="G1636" s="1501"/>
      <c r="H1636" s="1501"/>
      <c r="I1636" s="1501"/>
      <c r="J1636" s="1501"/>
      <c r="K1636" s="1501"/>
      <c r="L1636" s="1501"/>
      <c r="M1636" s="1501"/>
      <c r="N1636" s="1501"/>
      <c r="O1636" s="1501"/>
    </row>
    <row r="1637" spans="1:15" s="1502" customFormat="1" ht="15">
      <c r="A1637" s="745"/>
      <c r="B1637" s="744"/>
      <c r="C1637" s="1154"/>
      <c r="D1637" s="983"/>
      <c r="E1637" s="747"/>
      <c r="F1637" s="751"/>
      <c r="G1637" s="1501"/>
      <c r="H1637" s="1501"/>
      <c r="I1637" s="1501"/>
      <c r="J1637" s="1501"/>
      <c r="K1637" s="1501"/>
      <c r="L1637" s="1501"/>
      <c r="M1637" s="1501"/>
      <c r="N1637" s="1501"/>
      <c r="O1637" s="1501"/>
    </row>
    <row r="1638" spans="1:15" s="1502" customFormat="1" ht="25.5">
      <c r="A1638" s="745">
        <v>5</v>
      </c>
      <c r="B1638" s="744" t="s">
        <v>2172</v>
      </c>
      <c r="C1638" s="1154" t="s">
        <v>223</v>
      </c>
      <c r="D1638" s="983">
        <v>50</v>
      </c>
      <c r="E1638" s="747"/>
      <c r="F1638" s="747">
        <f>SUM(D1638*E1638)</f>
        <v>0</v>
      </c>
      <c r="G1638" s="1501"/>
      <c r="H1638" s="1501"/>
      <c r="I1638" s="1501"/>
      <c r="J1638" s="1501"/>
      <c r="K1638" s="1501"/>
      <c r="L1638" s="1501"/>
      <c r="M1638" s="1501"/>
      <c r="N1638" s="1501"/>
      <c r="O1638" s="1501"/>
    </row>
    <row r="1639" spans="1:15" s="1502" customFormat="1" ht="15">
      <c r="A1639" s="745"/>
      <c r="B1639" s="744"/>
      <c r="C1639" s="1503"/>
      <c r="D1639" s="1504"/>
      <c r="G1639" s="1501"/>
      <c r="H1639" s="1501"/>
      <c r="I1639" s="1501"/>
      <c r="J1639" s="1501"/>
      <c r="K1639" s="1501"/>
      <c r="L1639" s="1501"/>
      <c r="M1639" s="1501"/>
      <c r="N1639" s="1501"/>
      <c r="O1639" s="1501"/>
    </row>
    <row r="1640" spans="1:15" s="749" customFormat="1" ht="25.5">
      <c r="A1640" s="745">
        <v>6</v>
      </c>
      <c r="B1640" s="744" t="s">
        <v>2173</v>
      </c>
      <c r="C1640" s="1154" t="s">
        <v>1236</v>
      </c>
      <c r="D1640" s="983">
        <v>200</v>
      </c>
      <c r="E1640" s="746"/>
      <c r="F1640" s="747">
        <f>SUM(D1640*E1640)</f>
        <v>0</v>
      </c>
      <c r="G1640" s="735"/>
      <c r="H1640" s="735"/>
      <c r="I1640" s="748"/>
      <c r="J1640" s="748"/>
      <c r="K1640" s="748"/>
      <c r="L1640" s="748"/>
      <c r="M1640" s="748"/>
      <c r="N1640" s="748"/>
      <c r="O1640" s="748"/>
    </row>
    <row r="1641" spans="1:15" s="1502" customFormat="1" ht="15">
      <c r="A1641" s="745"/>
      <c r="B1641" s="744"/>
      <c r="C1641" s="1503"/>
      <c r="D1641" s="1504"/>
      <c r="G1641" s="1501"/>
      <c r="H1641" s="1501"/>
      <c r="I1641" s="1501"/>
      <c r="J1641" s="1501"/>
      <c r="K1641" s="1501"/>
      <c r="L1641" s="1501"/>
      <c r="M1641" s="1501"/>
      <c r="N1641" s="1501"/>
      <c r="O1641" s="1501"/>
    </row>
    <row r="1642" spans="1:15" s="749" customFormat="1" ht="38.25">
      <c r="A1642" s="745">
        <v>7</v>
      </c>
      <c r="B1642" s="744" t="s">
        <v>2174</v>
      </c>
      <c r="C1642" s="1154" t="s">
        <v>1236</v>
      </c>
      <c r="D1642" s="983">
        <v>70</v>
      </c>
      <c r="E1642" s="746"/>
      <c r="F1642" s="747">
        <f>SUM(D1642*E1642)</f>
        <v>0</v>
      </c>
      <c r="G1642" s="735"/>
      <c r="H1642" s="735"/>
      <c r="I1642" s="748"/>
      <c r="J1642" s="748"/>
      <c r="K1642" s="748"/>
      <c r="L1642" s="748"/>
      <c r="M1642" s="748"/>
      <c r="N1642" s="748"/>
      <c r="O1642" s="748"/>
    </row>
    <row r="1643" spans="1:15" s="749" customFormat="1">
      <c r="A1643" s="745"/>
      <c r="B1643" s="752"/>
      <c r="C1643" s="1146"/>
      <c r="D1643" s="984"/>
      <c r="E1643" s="753"/>
      <c r="F1643" s="753"/>
      <c r="G1643" s="735"/>
      <c r="H1643" s="748"/>
      <c r="I1643" s="748"/>
      <c r="J1643" s="748"/>
      <c r="K1643" s="748"/>
      <c r="L1643" s="748"/>
      <c r="M1643" s="748"/>
      <c r="N1643" s="748"/>
      <c r="O1643" s="748"/>
    </row>
    <row r="1644" spans="1:15" s="749" customFormat="1" ht="42.75" customHeight="1">
      <c r="A1644" s="745">
        <v>8</v>
      </c>
      <c r="B1644" s="754" t="s">
        <v>2175</v>
      </c>
      <c r="C1644" s="1146" t="s">
        <v>1236</v>
      </c>
      <c r="D1644" s="984">
        <v>370</v>
      </c>
      <c r="E1644" s="753"/>
      <c r="F1644" s="747">
        <f>SUM(D1644*E1644)</f>
        <v>0</v>
      </c>
      <c r="G1644" s="748"/>
      <c r="H1644" s="748"/>
      <c r="I1644" s="748"/>
      <c r="J1644" s="748"/>
      <c r="K1644" s="748"/>
      <c r="L1644" s="748"/>
      <c r="M1644" s="748"/>
      <c r="N1644" s="748"/>
      <c r="O1644" s="748"/>
    </row>
    <row r="1645" spans="1:15" s="751" customFormat="1">
      <c r="A1645" s="745"/>
      <c r="B1645" s="755"/>
      <c r="C1645" s="1155"/>
      <c r="D1645" s="1505"/>
      <c r="E1645" s="1506"/>
      <c r="F1645" s="756">
        <f>D1645*E1645</f>
        <v>0</v>
      </c>
    </row>
    <row r="1646" spans="1:15" s="751" customFormat="1" ht="51">
      <c r="A1646" s="745">
        <v>9</v>
      </c>
      <c r="B1646" s="754" t="s">
        <v>2176</v>
      </c>
      <c r="C1646" s="1146" t="s">
        <v>223</v>
      </c>
      <c r="D1646" s="984">
        <v>2</v>
      </c>
      <c r="E1646" s="757"/>
      <c r="F1646" s="747">
        <f>SUM(D1646*E1646)</f>
        <v>0</v>
      </c>
    </row>
    <row r="1647" spans="1:15" s="751" customFormat="1">
      <c r="A1647" s="745"/>
      <c r="B1647" s="755"/>
      <c r="C1647" s="1155"/>
      <c r="D1647" s="1505"/>
      <c r="E1647" s="1506"/>
      <c r="F1647" s="756">
        <f>D1647*E1647</f>
        <v>0</v>
      </c>
    </row>
    <row r="1648" spans="1:15" s="751" customFormat="1" ht="51">
      <c r="A1648" s="745">
        <v>10</v>
      </c>
      <c r="B1648" s="754" t="s">
        <v>2177</v>
      </c>
      <c r="C1648" s="1146" t="s">
        <v>223</v>
      </c>
      <c r="D1648" s="984">
        <v>4</v>
      </c>
      <c r="E1648" s="757"/>
      <c r="F1648" s="747">
        <f>SUM(D1648*E1648)</f>
        <v>0</v>
      </c>
    </row>
    <row r="1649" spans="1:15" s="737" customFormat="1">
      <c r="A1649" s="745"/>
      <c r="C1649" s="1154"/>
      <c r="D1649" s="985"/>
      <c r="F1649" s="758"/>
      <c r="G1649" s="736"/>
      <c r="H1649" s="736"/>
      <c r="I1649" s="736"/>
      <c r="J1649" s="736"/>
      <c r="K1649" s="736"/>
      <c r="L1649" s="736"/>
      <c r="M1649" s="736"/>
      <c r="N1649" s="736"/>
      <c r="O1649" s="736"/>
    </row>
    <row r="1650" spans="1:15" s="749" customFormat="1" ht="25.5">
      <c r="A1650" s="745">
        <v>11</v>
      </c>
      <c r="B1650" s="754" t="s">
        <v>2178</v>
      </c>
      <c r="C1650" s="1146" t="s">
        <v>223</v>
      </c>
      <c r="D1650" s="984">
        <v>15</v>
      </c>
      <c r="E1650" s="753"/>
      <c r="F1650" s="747">
        <f>SUM(D1650*E1650)</f>
        <v>0</v>
      </c>
      <c r="G1650" s="748"/>
      <c r="H1650" s="748"/>
      <c r="I1650" s="748"/>
      <c r="J1650" s="748"/>
      <c r="K1650" s="748"/>
      <c r="L1650" s="748"/>
      <c r="M1650" s="748"/>
      <c r="N1650" s="748"/>
      <c r="O1650" s="748"/>
    </row>
    <row r="1651" spans="1:15" s="749" customFormat="1">
      <c r="A1651" s="745"/>
      <c r="B1651" s="759"/>
      <c r="C1651" s="1146"/>
      <c r="D1651" s="984"/>
      <c r="E1651" s="753"/>
      <c r="F1651" s="753"/>
      <c r="G1651" s="735"/>
      <c r="H1651" s="748"/>
      <c r="I1651" s="748"/>
      <c r="J1651" s="748"/>
      <c r="K1651" s="748"/>
      <c r="L1651" s="748"/>
      <c r="M1651" s="748"/>
      <c r="N1651" s="748"/>
      <c r="O1651" s="748"/>
    </row>
    <row r="1652" spans="1:15" s="749" customFormat="1" ht="93" customHeight="1">
      <c r="A1652" s="745">
        <v>12</v>
      </c>
      <c r="B1652" s="754" t="s">
        <v>2179</v>
      </c>
      <c r="C1652" s="1146" t="s">
        <v>223</v>
      </c>
      <c r="D1652" s="984">
        <v>30</v>
      </c>
      <c r="E1652" s="753"/>
      <c r="F1652" s="747">
        <f>SUM(D1652*E1652)</f>
        <v>0</v>
      </c>
      <c r="G1652" s="748"/>
      <c r="H1652" s="748"/>
      <c r="I1652" s="748"/>
      <c r="J1652" s="748"/>
      <c r="K1652" s="748"/>
      <c r="L1652" s="748"/>
      <c r="M1652" s="748"/>
      <c r="N1652" s="748"/>
      <c r="O1652" s="748"/>
    </row>
    <row r="1653" spans="1:15" s="749" customFormat="1">
      <c r="A1653" s="745"/>
      <c r="B1653" s="759"/>
      <c r="C1653" s="1146"/>
      <c r="D1653" s="984"/>
      <c r="E1653" s="753"/>
      <c r="F1653" s="753"/>
      <c r="G1653" s="735"/>
      <c r="H1653" s="748"/>
      <c r="I1653" s="748"/>
      <c r="J1653" s="748"/>
      <c r="K1653" s="748"/>
      <c r="L1653" s="748"/>
      <c r="M1653" s="748"/>
      <c r="N1653" s="748"/>
      <c r="O1653" s="748"/>
    </row>
    <row r="1654" spans="1:15" s="749" customFormat="1" ht="93" customHeight="1">
      <c r="A1654" s="745">
        <v>13</v>
      </c>
      <c r="B1654" s="754" t="s">
        <v>2180</v>
      </c>
      <c r="C1654" s="1146" t="s">
        <v>223</v>
      </c>
      <c r="D1654" s="984">
        <v>6</v>
      </c>
      <c r="E1654" s="753"/>
      <c r="F1654" s="747">
        <f>SUM(D1654*E1654)</f>
        <v>0</v>
      </c>
      <c r="G1654" s="748"/>
      <c r="H1654" s="748"/>
      <c r="I1654" s="748"/>
      <c r="J1654" s="748"/>
      <c r="K1654" s="748"/>
      <c r="L1654" s="748"/>
      <c r="M1654" s="748"/>
      <c r="N1654" s="748"/>
      <c r="O1654" s="748"/>
    </row>
    <row r="1655" spans="1:15" s="749" customFormat="1">
      <c r="A1655" s="745"/>
      <c r="B1655" s="759"/>
      <c r="C1655" s="1146"/>
      <c r="D1655" s="984"/>
      <c r="E1655" s="753"/>
      <c r="F1655" s="753"/>
      <c r="G1655" s="735"/>
      <c r="H1655" s="748"/>
      <c r="I1655" s="748"/>
      <c r="J1655" s="748"/>
      <c r="K1655" s="748"/>
      <c r="L1655" s="748"/>
      <c r="M1655" s="748"/>
      <c r="N1655" s="748"/>
      <c r="O1655" s="748"/>
    </row>
    <row r="1656" spans="1:15" s="749" customFormat="1" ht="41.25" customHeight="1">
      <c r="A1656" s="745">
        <v>14</v>
      </c>
      <c r="B1656" s="754" t="s">
        <v>2181</v>
      </c>
      <c r="C1656" s="1146" t="s">
        <v>223</v>
      </c>
      <c r="D1656" s="984">
        <v>8</v>
      </c>
      <c r="E1656" s="753"/>
      <c r="F1656" s="747">
        <f>SUM(D1656*E1656)</f>
        <v>0</v>
      </c>
      <c r="G1656" s="748"/>
      <c r="H1656" s="748"/>
      <c r="I1656" s="748"/>
      <c r="J1656" s="748"/>
      <c r="K1656" s="748"/>
      <c r="L1656" s="748"/>
      <c r="M1656" s="748"/>
      <c r="N1656" s="748"/>
      <c r="O1656" s="748"/>
    </row>
    <row r="1657" spans="1:15" s="737" customFormat="1">
      <c r="A1657" s="745"/>
      <c r="B1657" s="754"/>
      <c r="C1657" s="1154"/>
      <c r="D1657" s="984"/>
      <c r="E1657" s="760"/>
      <c r="F1657" s="758"/>
      <c r="G1657" s="761"/>
      <c r="H1657" s="736"/>
      <c r="I1657" s="736"/>
      <c r="J1657" s="736"/>
      <c r="K1657" s="736"/>
      <c r="L1657" s="736"/>
      <c r="M1657" s="736"/>
      <c r="N1657" s="736"/>
      <c r="O1657" s="736"/>
    </row>
    <row r="1658" spans="1:15" s="749" customFormat="1" ht="63.75">
      <c r="A1658" s="745">
        <v>15</v>
      </c>
      <c r="B1658" s="754" t="s">
        <v>2182</v>
      </c>
      <c r="C1658" s="1146" t="s">
        <v>1236</v>
      </c>
      <c r="D1658" s="984">
        <v>50</v>
      </c>
      <c r="E1658" s="753"/>
      <c r="F1658" s="747">
        <f>SUM(D1658*E1658)</f>
        <v>0</v>
      </c>
      <c r="G1658" s="748"/>
      <c r="H1658" s="748"/>
      <c r="I1658" s="748"/>
      <c r="J1658" s="748"/>
      <c r="K1658" s="748"/>
      <c r="L1658" s="748"/>
      <c r="M1658" s="748"/>
      <c r="N1658" s="748"/>
      <c r="O1658" s="748"/>
    </row>
    <row r="1659" spans="1:15" s="737" customFormat="1">
      <c r="A1659" s="745"/>
      <c r="B1659" s="754"/>
      <c r="C1659" s="1154"/>
      <c r="D1659" s="984"/>
      <c r="E1659" s="760"/>
      <c r="F1659" s="758"/>
      <c r="G1659" s="761"/>
      <c r="H1659" s="736"/>
      <c r="I1659" s="736"/>
      <c r="J1659" s="736"/>
      <c r="K1659" s="736"/>
      <c r="L1659" s="736"/>
      <c r="M1659" s="736"/>
      <c r="N1659" s="736"/>
      <c r="O1659" s="736"/>
    </row>
    <row r="1660" spans="1:15" s="749" customFormat="1" ht="51">
      <c r="A1660" s="745">
        <v>16</v>
      </c>
      <c r="B1660" s="754" t="s">
        <v>2183</v>
      </c>
      <c r="C1660" s="1146" t="s">
        <v>1346</v>
      </c>
      <c r="D1660" s="984">
        <v>1</v>
      </c>
      <c r="E1660" s="753"/>
      <c r="F1660" s="747">
        <f>SUM(D1660*E1660)</f>
        <v>0</v>
      </c>
      <c r="G1660" s="748"/>
      <c r="H1660" s="748"/>
      <c r="I1660" s="748"/>
      <c r="J1660" s="748"/>
      <c r="K1660" s="748"/>
      <c r="L1660" s="748"/>
      <c r="M1660" s="748"/>
      <c r="N1660" s="748"/>
      <c r="O1660" s="748"/>
    </row>
    <row r="1661" spans="1:15" s="737" customFormat="1">
      <c r="A1661" s="745"/>
      <c r="B1661" s="754"/>
      <c r="C1661" s="1154"/>
      <c r="D1661" s="984"/>
      <c r="E1661" s="760"/>
      <c r="F1661" s="758"/>
      <c r="G1661" s="761"/>
      <c r="H1661" s="736"/>
      <c r="I1661" s="736"/>
      <c r="J1661" s="736"/>
      <c r="K1661" s="736"/>
      <c r="L1661" s="736"/>
      <c r="M1661" s="736"/>
      <c r="N1661" s="736"/>
      <c r="O1661" s="736"/>
    </row>
    <row r="1662" spans="1:15" s="749" customFormat="1" ht="38.25">
      <c r="A1662" s="745">
        <v>17</v>
      </c>
      <c r="B1662" s="754" t="s">
        <v>2184</v>
      </c>
      <c r="C1662" s="1146" t="s">
        <v>1346</v>
      </c>
      <c r="D1662" s="984">
        <v>1</v>
      </c>
      <c r="E1662" s="753"/>
      <c r="F1662" s="747">
        <f>SUM(D1662*E1662)</f>
        <v>0</v>
      </c>
      <c r="G1662" s="748"/>
      <c r="H1662" s="748"/>
      <c r="I1662" s="748"/>
      <c r="J1662" s="748"/>
      <c r="K1662" s="748"/>
      <c r="L1662" s="748"/>
      <c r="M1662" s="748"/>
      <c r="N1662" s="748"/>
      <c r="O1662" s="748"/>
    </row>
    <row r="1663" spans="1:15" s="1507" customFormat="1" ht="15">
      <c r="A1663" s="745"/>
      <c r="B1663" s="762"/>
      <c r="C1663" s="1156"/>
      <c r="D1663" s="986"/>
      <c r="E1663" s="763"/>
      <c r="F1663" s="751"/>
      <c r="G1663" s="1501"/>
      <c r="H1663" s="1501"/>
      <c r="I1663" s="1501"/>
      <c r="J1663" s="1501"/>
      <c r="K1663" s="1501"/>
      <c r="L1663" s="1501"/>
      <c r="M1663" s="1501"/>
      <c r="N1663" s="1501"/>
      <c r="O1663" s="1501"/>
    </row>
    <row r="1664" spans="1:15" s="1502" customFormat="1" ht="25.5">
      <c r="A1664" s="745">
        <v>18</v>
      </c>
      <c r="B1664" s="744" t="s">
        <v>2185</v>
      </c>
      <c r="C1664" s="1154" t="s">
        <v>223</v>
      </c>
      <c r="D1664" s="983">
        <v>35</v>
      </c>
      <c r="E1664" s="747"/>
      <c r="F1664" s="747">
        <f>SUM(D1664*E1664)</f>
        <v>0</v>
      </c>
      <c r="G1664" s="1501"/>
      <c r="H1664" s="1501"/>
      <c r="I1664" s="1501"/>
      <c r="J1664" s="1501"/>
      <c r="K1664" s="1501"/>
      <c r="L1664" s="1501"/>
      <c r="M1664" s="1501"/>
      <c r="N1664" s="1501"/>
      <c r="O1664" s="1501"/>
    </row>
    <row r="1665" spans="1:15" s="1502" customFormat="1" ht="15">
      <c r="A1665" s="745"/>
      <c r="B1665" s="744"/>
      <c r="C1665" s="1154"/>
      <c r="D1665" s="983"/>
      <c r="E1665" s="747"/>
      <c r="F1665" s="751"/>
      <c r="G1665" s="1501"/>
      <c r="H1665" s="1501"/>
      <c r="I1665" s="1501"/>
      <c r="J1665" s="1501"/>
      <c r="K1665" s="1501"/>
      <c r="L1665" s="1501"/>
      <c r="M1665" s="1501"/>
      <c r="N1665" s="1501"/>
      <c r="O1665" s="1501"/>
    </row>
    <row r="1666" spans="1:15" s="1502" customFormat="1" ht="27" customHeight="1">
      <c r="A1666" s="745">
        <v>19</v>
      </c>
      <c r="B1666" s="744" t="s">
        <v>2186</v>
      </c>
      <c r="C1666" s="1154" t="s">
        <v>223</v>
      </c>
      <c r="D1666" s="983">
        <v>14</v>
      </c>
      <c r="E1666" s="747"/>
      <c r="F1666" s="747">
        <f>SUM(D1666*E1666)</f>
        <v>0</v>
      </c>
      <c r="G1666" s="1501"/>
      <c r="H1666" s="1501"/>
      <c r="I1666" s="1501"/>
      <c r="J1666" s="1501"/>
      <c r="K1666" s="1501"/>
      <c r="L1666" s="1501"/>
      <c r="M1666" s="1501"/>
      <c r="N1666" s="1501"/>
      <c r="O1666" s="1501"/>
    </row>
    <row r="1667" spans="1:15" s="737" customFormat="1">
      <c r="A1667" s="745"/>
      <c r="B1667" s="754"/>
      <c r="C1667" s="1154"/>
      <c r="D1667" s="984"/>
      <c r="E1667" s="760"/>
      <c r="F1667" s="758"/>
      <c r="G1667" s="764"/>
      <c r="H1667" s="736"/>
      <c r="I1667" s="736"/>
      <c r="J1667" s="736"/>
      <c r="K1667" s="736"/>
      <c r="L1667" s="736"/>
      <c r="M1667" s="736"/>
      <c r="N1667" s="736"/>
      <c r="O1667" s="736"/>
    </row>
    <row r="1668" spans="1:15" s="749" customFormat="1" ht="102">
      <c r="A1668" s="745">
        <v>20</v>
      </c>
      <c r="B1668" s="754" t="s">
        <v>2187</v>
      </c>
      <c r="C1668" s="1146" t="s">
        <v>233</v>
      </c>
      <c r="D1668" s="984">
        <v>1</v>
      </c>
      <c r="E1668" s="753"/>
      <c r="F1668" s="747">
        <f>SUM(D1668*E1668)</f>
        <v>0</v>
      </c>
      <c r="G1668" s="748"/>
      <c r="H1668" s="748"/>
      <c r="I1668" s="748"/>
      <c r="J1668" s="748"/>
      <c r="K1668" s="748"/>
      <c r="L1668" s="748"/>
      <c r="M1668" s="748"/>
      <c r="N1668" s="748"/>
      <c r="O1668" s="748"/>
    </row>
    <row r="1669" spans="1:15" s="737" customFormat="1">
      <c r="A1669" s="745"/>
      <c r="B1669" s="765"/>
      <c r="C1669" s="1154"/>
      <c r="D1669" s="983"/>
      <c r="E1669" s="747"/>
      <c r="F1669" s="747"/>
      <c r="G1669" s="766"/>
      <c r="H1669" s="736"/>
      <c r="I1669" s="736"/>
      <c r="J1669" s="736"/>
      <c r="K1669" s="736"/>
      <c r="L1669" s="736"/>
      <c r="M1669" s="736"/>
      <c r="N1669" s="736"/>
      <c r="O1669" s="736"/>
    </row>
    <row r="1670" spans="1:15" s="737" customFormat="1" ht="64.5" customHeight="1">
      <c r="A1670" s="745">
        <v>21</v>
      </c>
      <c r="B1670" s="767" t="s">
        <v>3017</v>
      </c>
      <c r="C1670" s="1154" t="s">
        <v>1871</v>
      </c>
      <c r="D1670" s="983">
        <v>1</v>
      </c>
      <c r="E1670" s="747"/>
      <c r="F1670" s="747">
        <f>SUM(D1670*E1670)</f>
        <v>0</v>
      </c>
      <c r="G1670" s="766"/>
      <c r="H1670" s="736"/>
      <c r="I1670" s="736"/>
      <c r="J1670" s="736"/>
      <c r="K1670" s="736"/>
      <c r="L1670" s="736"/>
      <c r="M1670" s="736"/>
      <c r="N1670" s="736"/>
      <c r="O1670" s="736"/>
    </row>
    <row r="1671" spans="1:15" s="1502" customFormat="1" ht="15">
      <c r="A1671" s="729"/>
      <c r="B1671" s="730"/>
      <c r="C1671" s="1142"/>
      <c r="D1671" s="979"/>
      <c r="E1671" s="731"/>
      <c r="F1671" s="731"/>
      <c r="G1671" s="1501"/>
      <c r="H1671" s="1501"/>
      <c r="I1671" s="1501"/>
      <c r="J1671" s="1501"/>
      <c r="K1671" s="1501"/>
      <c r="L1671" s="1501"/>
      <c r="M1671" s="1501"/>
      <c r="N1671" s="1501"/>
      <c r="O1671" s="1501"/>
    </row>
    <row r="1672" spans="1:15" s="737" customFormat="1">
      <c r="A1672" s="732" t="s">
        <v>172</v>
      </c>
      <c r="B1672" s="733"/>
      <c r="C1672" s="768"/>
      <c r="D1672" s="980"/>
      <c r="E1672" s="734"/>
      <c r="F1672" s="734">
        <f>SUM(F1630:F1670)</f>
        <v>0</v>
      </c>
      <c r="G1672" s="736"/>
      <c r="H1672" s="736"/>
      <c r="I1672" s="736"/>
      <c r="J1672" s="736"/>
      <c r="K1672" s="736"/>
      <c r="L1672" s="736"/>
      <c r="M1672" s="736"/>
      <c r="N1672" s="736"/>
      <c r="O1672" s="736"/>
    </row>
    <row r="1673" spans="1:15" s="1502" customFormat="1" ht="15">
      <c r="A1673" s="729"/>
      <c r="B1673" s="730"/>
      <c r="C1673" s="1142"/>
      <c r="D1673" s="979"/>
      <c r="E1673" s="731"/>
      <c r="F1673" s="731"/>
      <c r="G1673" s="1501"/>
      <c r="H1673" s="1501"/>
      <c r="I1673" s="1501"/>
      <c r="J1673" s="1501"/>
      <c r="K1673" s="1501"/>
      <c r="L1673" s="1501"/>
      <c r="M1673" s="1501"/>
      <c r="N1673" s="1501"/>
      <c r="O1673" s="1501"/>
    </row>
    <row r="1674" spans="1:15" s="737" customFormat="1">
      <c r="A1674" s="732">
        <v>10</v>
      </c>
      <c r="B1674" s="733" t="s">
        <v>2188</v>
      </c>
      <c r="C1674" s="768"/>
      <c r="D1674" s="980"/>
      <c r="E1674" s="734"/>
      <c r="F1674" s="734"/>
      <c r="G1674" s="736"/>
      <c r="H1674" s="736"/>
      <c r="I1674" s="736"/>
      <c r="J1674" s="736"/>
      <c r="K1674" s="736"/>
      <c r="L1674" s="736"/>
      <c r="M1674" s="736"/>
      <c r="N1674" s="736"/>
      <c r="O1674" s="736"/>
    </row>
    <row r="1675" spans="1:15" s="737" customFormat="1">
      <c r="A1675" s="738"/>
      <c r="C1675" s="1152"/>
      <c r="D1675" s="981"/>
      <c r="E1675" s="729"/>
      <c r="F1675" s="729"/>
      <c r="G1675" s="736"/>
      <c r="H1675" s="736"/>
      <c r="I1675" s="736"/>
      <c r="J1675" s="736"/>
      <c r="K1675" s="736"/>
      <c r="L1675" s="736"/>
      <c r="M1675" s="736"/>
      <c r="N1675" s="736"/>
      <c r="O1675" s="736"/>
    </row>
    <row r="1676" spans="1:15" s="737" customFormat="1">
      <c r="A1676" s="738"/>
      <c r="B1676" s="739" t="s">
        <v>1717</v>
      </c>
      <c r="C1676" s="1152"/>
      <c r="D1676" s="981"/>
      <c r="E1676" s="729"/>
      <c r="F1676" s="729"/>
      <c r="G1676" s="736"/>
      <c r="H1676" s="736"/>
      <c r="I1676" s="736"/>
      <c r="J1676" s="736"/>
      <c r="K1676" s="736"/>
      <c r="L1676" s="736"/>
      <c r="M1676" s="736"/>
      <c r="N1676" s="736"/>
      <c r="O1676" s="736"/>
    </row>
    <row r="1677" spans="1:15" s="742" customFormat="1" ht="84">
      <c r="A1677" s="740"/>
      <c r="B1677" s="929" t="s">
        <v>1872</v>
      </c>
      <c r="C1677" s="1153"/>
      <c r="D1677" s="982"/>
      <c r="E1677" s="929"/>
      <c r="F1677" s="741"/>
    </row>
    <row r="1678" spans="1:15" s="772" customFormat="1">
      <c r="A1678" s="769"/>
      <c r="B1678" s="1508"/>
      <c r="C1678" s="770"/>
      <c r="D1678" s="987"/>
      <c r="E1678" s="771"/>
      <c r="F1678" s="771"/>
      <c r="G1678" s="736"/>
      <c r="H1678" s="736"/>
      <c r="I1678" s="736"/>
      <c r="J1678" s="736"/>
      <c r="K1678" s="736"/>
      <c r="L1678" s="736"/>
      <c r="M1678" s="736"/>
      <c r="N1678" s="736"/>
      <c r="O1678" s="736"/>
    </row>
    <row r="1679" spans="1:15" s="775" customFormat="1" ht="246.75" customHeight="1">
      <c r="A1679" s="773">
        <v>1</v>
      </c>
      <c r="B1679" s="774" t="s">
        <v>2877</v>
      </c>
      <c r="C1679" s="770" t="s">
        <v>223</v>
      </c>
      <c r="D1679" s="987">
        <v>1</v>
      </c>
      <c r="E1679" s="771"/>
      <c r="F1679" s="771">
        <f>E1679*D1679</f>
        <v>0</v>
      </c>
      <c r="G1679" s="748"/>
      <c r="H1679" s="748"/>
      <c r="I1679" s="748"/>
      <c r="J1679" s="748"/>
      <c r="K1679" s="748"/>
      <c r="L1679" s="748"/>
      <c r="M1679" s="748"/>
      <c r="N1679" s="748"/>
      <c r="O1679" s="748"/>
    </row>
    <row r="1680" spans="1:15" s="772" customFormat="1">
      <c r="A1680" s="769"/>
      <c r="B1680" s="774"/>
      <c r="C1680" s="770"/>
      <c r="D1680" s="987"/>
      <c r="E1680" s="771"/>
      <c r="F1680" s="771"/>
      <c r="G1680" s="736"/>
      <c r="H1680" s="736"/>
      <c r="I1680" s="736"/>
      <c r="J1680" s="736"/>
      <c r="K1680" s="736"/>
      <c r="L1680" s="736"/>
      <c r="M1680" s="736"/>
      <c r="N1680" s="736"/>
      <c r="O1680" s="736"/>
    </row>
    <row r="1681" spans="1:15" s="775" customFormat="1" ht="54.75" customHeight="1">
      <c r="A1681" s="773">
        <v>2</v>
      </c>
      <c r="B1681" s="774" t="s">
        <v>2878</v>
      </c>
      <c r="C1681" s="770" t="s">
        <v>223</v>
      </c>
      <c r="D1681" s="987">
        <v>1</v>
      </c>
      <c r="E1681" s="771"/>
      <c r="F1681" s="771">
        <f>E1681*D1681</f>
        <v>0</v>
      </c>
      <c r="G1681" s="748"/>
      <c r="H1681" s="748"/>
      <c r="I1681" s="748"/>
      <c r="J1681" s="748"/>
      <c r="K1681" s="748"/>
      <c r="L1681" s="748"/>
      <c r="M1681" s="748"/>
      <c r="N1681" s="748"/>
      <c r="O1681" s="748"/>
    </row>
    <row r="1682" spans="1:15" s="772" customFormat="1">
      <c r="A1682" s="773"/>
      <c r="B1682" s="776"/>
      <c r="C1682" s="777"/>
      <c r="D1682" s="988"/>
      <c r="E1682" s="735"/>
      <c r="F1682" s="735"/>
      <c r="G1682" s="736"/>
      <c r="H1682" s="736"/>
      <c r="I1682" s="736"/>
      <c r="J1682" s="736"/>
      <c r="K1682" s="736"/>
      <c r="L1682" s="736"/>
      <c r="M1682" s="736"/>
      <c r="N1682" s="736"/>
      <c r="O1682" s="736"/>
    </row>
    <row r="1683" spans="1:15" s="775" customFormat="1" ht="129.75" customHeight="1">
      <c r="A1683" s="773">
        <v>3</v>
      </c>
      <c r="B1683" s="774" t="s">
        <v>2879</v>
      </c>
      <c r="C1683" s="770" t="s">
        <v>223</v>
      </c>
      <c r="D1683" s="987">
        <v>1</v>
      </c>
      <c r="E1683" s="771"/>
      <c r="F1683" s="771">
        <f>E1683*D1683</f>
        <v>0</v>
      </c>
      <c r="G1683" s="748"/>
      <c r="H1683" s="748"/>
      <c r="I1683" s="748"/>
      <c r="J1683" s="748"/>
      <c r="K1683" s="748"/>
      <c r="L1683" s="748"/>
      <c r="M1683" s="748"/>
      <c r="N1683" s="748"/>
      <c r="O1683" s="748"/>
    </row>
    <row r="1684" spans="1:15" s="772" customFormat="1">
      <c r="A1684" s="773"/>
      <c r="B1684" s="776"/>
      <c r="C1684" s="777"/>
      <c r="D1684" s="988"/>
      <c r="E1684" s="735"/>
      <c r="F1684" s="735"/>
      <c r="G1684" s="736"/>
      <c r="H1684" s="736"/>
      <c r="I1684" s="736"/>
      <c r="J1684" s="736"/>
      <c r="K1684" s="736"/>
      <c r="L1684" s="736"/>
      <c r="M1684" s="736"/>
      <c r="N1684" s="736"/>
      <c r="O1684" s="736"/>
    </row>
    <row r="1685" spans="1:15" s="775" customFormat="1" ht="27" customHeight="1">
      <c r="A1685" s="773">
        <v>4</v>
      </c>
      <c r="B1685" s="774" t="s">
        <v>2189</v>
      </c>
      <c r="C1685" s="770" t="s">
        <v>223</v>
      </c>
      <c r="D1685" s="987">
        <v>2</v>
      </c>
      <c r="E1685" s="771"/>
      <c r="F1685" s="771">
        <f>E1685*D1685</f>
        <v>0</v>
      </c>
      <c r="G1685" s="748"/>
      <c r="H1685" s="748"/>
      <c r="I1685" s="748"/>
      <c r="J1685" s="748"/>
      <c r="K1685" s="748"/>
      <c r="L1685" s="748"/>
      <c r="M1685" s="748"/>
      <c r="N1685" s="748"/>
      <c r="O1685" s="748"/>
    </row>
    <row r="1686" spans="1:15" s="772" customFormat="1">
      <c r="A1686" s="773"/>
      <c r="B1686" s="776"/>
      <c r="C1686" s="777"/>
      <c r="D1686" s="988"/>
      <c r="E1686" s="735"/>
      <c r="F1686" s="735"/>
      <c r="G1686" s="736"/>
      <c r="H1686" s="736"/>
      <c r="I1686" s="736"/>
      <c r="J1686" s="736"/>
      <c r="K1686" s="736"/>
      <c r="L1686" s="736"/>
      <c r="M1686" s="736"/>
      <c r="N1686" s="736"/>
      <c r="O1686" s="736"/>
    </row>
    <row r="1687" spans="1:15" s="775" customFormat="1" ht="220.5" customHeight="1">
      <c r="A1687" s="773">
        <v>5</v>
      </c>
      <c r="B1687" s="774" t="s">
        <v>2880</v>
      </c>
      <c r="C1687" s="770" t="s">
        <v>223</v>
      </c>
      <c r="D1687" s="987">
        <v>204</v>
      </c>
      <c r="E1687" s="771"/>
      <c r="F1687" s="771">
        <f>E1687*D1687</f>
        <v>0</v>
      </c>
      <c r="G1687" s="748"/>
      <c r="H1687" s="748"/>
      <c r="I1687" s="748"/>
      <c r="J1687" s="748"/>
      <c r="K1687" s="748"/>
      <c r="L1687" s="748"/>
      <c r="M1687" s="748"/>
      <c r="N1687" s="748"/>
      <c r="O1687" s="748"/>
    </row>
    <row r="1688" spans="1:15" s="772" customFormat="1">
      <c r="A1688" s="773"/>
      <c r="B1688" s="776"/>
      <c r="C1688" s="777"/>
      <c r="D1688" s="988"/>
      <c r="E1688" s="735"/>
      <c r="F1688" s="735"/>
      <c r="G1688" s="736"/>
      <c r="H1688" s="736"/>
      <c r="I1688" s="736"/>
      <c r="J1688" s="736"/>
      <c r="K1688" s="736"/>
      <c r="L1688" s="736"/>
      <c r="M1688" s="736"/>
      <c r="N1688" s="736"/>
      <c r="O1688" s="736"/>
    </row>
    <row r="1689" spans="1:15" s="775" customFormat="1" ht="219" customHeight="1">
      <c r="A1689" s="773">
        <v>6</v>
      </c>
      <c r="B1689" s="774" t="s">
        <v>2881</v>
      </c>
      <c r="C1689" s="770" t="s">
        <v>223</v>
      </c>
      <c r="D1689" s="987">
        <v>10</v>
      </c>
      <c r="E1689" s="771"/>
      <c r="F1689" s="771">
        <f>E1689*D1689</f>
        <v>0</v>
      </c>
      <c r="G1689" s="748"/>
      <c r="H1689" s="748"/>
      <c r="I1689" s="748"/>
      <c r="J1689" s="748"/>
      <c r="K1689" s="748"/>
      <c r="L1689" s="748"/>
      <c r="M1689" s="748"/>
      <c r="N1689" s="748"/>
      <c r="O1689" s="748"/>
    </row>
    <row r="1690" spans="1:15" s="772" customFormat="1">
      <c r="A1690" s="773"/>
      <c r="B1690" s="774"/>
      <c r="C1690" s="770"/>
      <c r="D1690" s="987"/>
      <c r="E1690" s="771"/>
      <c r="F1690" s="771"/>
      <c r="G1690" s="736"/>
      <c r="H1690" s="736"/>
      <c r="I1690" s="736"/>
      <c r="J1690" s="736"/>
      <c r="K1690" s="736"/>
      <c r="L1690" s="736"/>
      <c r="M1690" s="736"/>
      <c r="N1690" s="736"/>
      <c r="O1690" s="736"/>
    </row>
    <row r="1691" spans="1:15" s="775" customFormat="1" ht="75.75" customHeight="1">
      <c r="A1691" s="773">
        <v>7</v>
      </c>
      <c r="B1691" s="774" t="s">
        <v>2882</v>
      </c>
      <c r="C1691" s="770" t="s">
        <v>223</v>
      </c>
      <c r="D1691" s="987">
        <v>214</v>
      </c>
      <c r="E1691" s="771"/>
      <c r="F1691" s="771">
        <f>E1691*D1691</f>
        <v>0</v>
      </c>
      <c r="G1691" s="748"/>
      <c r="H1691" s="748"/>
      <c r="I1691" s="748"/>
      <c r="J1691" s="748"/>
      <c r="K1691" s="748"/>
      <c r="L1691" s="748"/>
      <c r="M1691" s="748"/>
      <c r="N1691" s="748"/>
      <c r="O1691" s="748"/>
    </row>
    <row r="1692" spans="1:15" s="772" customFormat="1">
      <c r="A1692" s="773"/>
      <c r="B1692" s="774"/>
      <c r="C1692" s="770"/>
      <c r="D1692" s="987"/>
      <c r="E1692" s="771"/>
      <c r="F1692" s="771"/>
      <c r="G1692" s="736"/>
      <c r="H1692" s="736"/>
      <c r="I1692" s="736"/>
      <c r="J1692" s="736"/>
      <c r="K1692" s="736"/>
      <c r="L1692" s="736"/>
      <c r="M1692" s="736"/>
      <c r="N1692" s="736"/>
      <c r="O1692" s="736"/>
    </row>
    <row r="1693" spans="1:15" s="775" customFormat="1" ht="67.5" customHeight="1">
      <c r="A1693" s="773">
        <v>8</v>
      </c>
      <c r="B1693" s="774" t="s">
        <v>2883</v>
      </c>
      <c r="C1693" s="770" t="s">
        <v>223</v>
      </c>
      <c r="D1693" s="987">
        <v>214</v>
      </c>
      <c r="E1693" s="771"/>
      <c r="F1693" s="771">
        <f>E1693*D1693</f>
        <v>0</v>
      </c>
      <c r="G1693" s="748"/>
      <c r="H1693" s="748"/>
      <c r="I1693" s="748"/>
      <c r="J1693" s="748"/>
      <c r="K1693" s="748"/>
      <c r="L1693" s="748"/>
      <c r="M1693" s="748"/>
      <c r="N1693" s="748"/>
      <c r="O1693" s="748"/>
    </row>
    <row r="1694" spans="1:15" s="772" customFormat="1">
      <c r="A1694" s="773"/>
      <c r="B1694" s="774"/>
      <c r="C1694" s="770"/>
      <c r="D1694" s="987"/>
      <c r="E1694" s="771"/>
      <c r="F1694" s="771">
        <f>E1694*D1694</f>
        <v>0</v>
      </c>
      <c r="G1694" s="736"/>
      <c r="H1694" s="736"/>
      <c r="I1694" s="736"/>
      <c r="J1694" s="736"/>
      <c r="K1694" s="736"/>
      <c r="L1694" s="736"/>
      <c r="M1694" s="736"/>
      <c r="N1694" s="736"/>
      <c r="O1694" s="736"/>
    </row>
    <row r="1695" spans="1:15" s="772" customFormat="1" ht="54" customHeight="1">
      <c r="A1695" s="773">
        <v>9</v>
      </c>
      <c r="B1695" s="774" t="s">
        <v>2884</v>
      </c>
      <c r="C1695" s="770" t="s">
        <v>223</v>
      </c>
      <c r="D1695" s="987">
        <v>101</v>
      </c>
      <c r="E1695" s="771"/>
      <c r="F1695" s="771">
        <f>E1695*D1695</f>
        <v>0</v>
      </c>
      <c r="G1695" s="736"/>
      <c r="H1695" s="736"/>
      <c r="I1695" s="736"/>
      <c r="J1695" s="736"/>
      <c r="K1695" s="736"/>
      <c r="L1695" s="736"/>
      <c r="M1695" s="736"/>
      <c r="N1695" s="736"/>
      <c r="O1695" s="736"/>
    </row>
    <row r="1696" spans="1:15" s="772" customFormat="1">
      <c r="A1696" s="773"/>
      <c r="B1696" s="774"/>
      <c r="C1696" s="770"/>
      <c r="D1696" s="987"/>
      <c r="E1696" s="771"/>
      <c r="F1696" s="771"/>
      <c r="G1696" s="736"/>
      <c r="H1696" s="736"/>
      <c r="I1696" s="736"/>
      <c r="J1696" s="736"/>
      <c r="K1696" s="736"/>
      <c r="L1696" s="736"/>
      <c r="M1696" s="736"/>
      <c r="N1696" s="736"/>
      <c r="O1696" s="736"/>
    </row>
    <row r="1697" spans="1:15" s="775" customFormat="1" ht="153">
      <c r="A1697" s="773">
        <v>10</v>
      </c>
      <c r="B1697" s="774" t="s">
        <v>2885</v>
      </c>
      <c r="C1697" s="770" t="s">
        <v>223</v>
      </c>
      <c r="D1697" s="987">
        <v>7</v>
      </c>
      <c r="E1697" s="771"/>
      <c r="F1697" s="771">
        <f t="shared" ref="F1697:F1703" si="12">E1697*D1697</f>
        <v>0</v>
      </c>
      <c r="G1697" s="748"/>
      <c r="H1697" s="748"/>
      <c r="I1697" s="748"/>
      <c r="J1697" s="748"/>
      <c r="K1697" s="748"/>
      <c r="L1697" s="748"/>
      <c r="M1697" s="748"/>
      <c r="N1697" s="748"/>
      <c r="O1697" s="748"/>
    </row>
    <row r="1698" spans="1:15" s="772" customFormat="1">
      <c r="A1698" s="773"/>
      <c r="B1698" s="774"/>
      <c r="C1698" s="770"/>
      <c r="D1698" s="987"/>
      <c r="E1698" s="771"/>
      <c r="F1698" s="771"/>
      <c r="G1698" s="736"/>
      <c r="H1698" s="736"/>
      <c r="I1698" s="736"/>
      <c r="J1698" s="736"/>
      <c r="K1698" s="736"/>
      <c r="L1698" s="736"/>
      <c r="M1698" s="736"/>
      <c r="N1698" s="736"/>
      <c r="O1698" s="736"/>
    </row>
    <row r="1699" spans="1:15" s="775" customFormat="1" ht="168" customHeight="1">
      <c r="A1699" s="773">
        <v>11</v>
      </c>
      <c r="B1699" s="774" t="s">
        <v>2886</v>
      </c>
      <c r="C1699" s="770" t="s">
        <v>223</v>
      </c>
      <c r="D1699" s="987">
        <v>4</v>
      </c>
      <c r="E1699" s="771"/>
      <c r="F1699" s="771">
        <f>E1699*D1699</f>
        <v>0</v>
      </c>
      <c r="G1699" s="748"/>
      <c r="H1699" s="748"/>
      <c r="I1699" s="748"/>
      <c r="J1699" s="748"/>
      <c r="K1699" s="748"/>
      <c r="L1699" s="748"/>
      <c r="M1699" s="748"/>
      <c r="N1699" s="748"/>
      <c r="O1699" s="748"/>
    </row>
    <row r="1700" spans="1:15" s="772" customFormat="1">
      <c r="A1700" s="773"/>
      <c r="B1700" s="774"/>
      <c r="C1700" s="770"/>
      <c r="D1700" s="987"/>
      <c r="E1700" s="771"/>
      <c r="F1700" s="771"/>
      <c r="G1700" s="736"/>
      <c r="H1700" s="736"/>
      <c r="I1700" s="736"/>
      <c r="J1700" s="736"/>
      <c r="K1700" s="736"/>
      <c r="L1700" s="736"/>
      <c r="M1700" s="736"/>
      <c r="N1700" s="736"/>
      <c r="O1700" s="736"/>
    </row>
    <row r="1701" spans="1:15" s="775" customFormat="1" ht="81.75" customHeight="1">
      <c r="A1701" s="773">
        <v>12</v>
      </c>
      <c r="B1701" s="774" t="s">
        <v>2887</v>
      </c>
      <c r="C1701" s="770" t="s">
        <v>223</v>
      </c>
      <c r="D1701" s="987">
        <v>9</v>
      </c>
      <c r="E1701" s="771"/>
      <c r="F1701" s="771">
        <f t="shared" si="12"/>
        <v>0</v>
      </c>
      <c r="G1701" s="748"/>
      <c r="H1701" s="748"/>
      <c r="I1701" s="748"/>
      <c r="J1701" s="748"/>
      <c r="K1701" s="748"/>
      <c r="L1701" s="748"/>
      <c r="M1701" s="748"/>
      <c r="N1701" s="748"/>
      <c r="O1701" s="748"/>
    </row>
    <row r="1702" spans="1:15" s="772" customFormat="1">
      <c r="A1702" s="773"/>
      <c r="B1702" s="774"/>
      <c r="C1702" s="770"/>
      <c r="D1702" s="987"/>
      <c r="E1702" s="771"/>
      <c r="F1702" s="771">
        <f t="shared" si="12"/>
        <v>0</v>
      </c>
      <c r="G1702" s="736"/>
      <c r="H1702" s="736"/>
      <c r="I1702" s="736"/>
      <c r="J1702" s="736"/>
      <c r="K1702" s="736"/>
      <c r="L1702" s="736"/>
      <c r="M1702" s="736"/>
      <c r="N1702" s="736"/>
      <c r="O1702" s="736"/>
    </row>
    <row r="1703" spans="1:15" s="775" customFormat="1" ht="76.5">
      <c r="A1703" s="773">
        <v>13</v>
      </c>
      <c r="B1703" s="774" t="s">
        <v>2888</v>
      </c>
      <c r="C1703" s="770" t="s">
        <v>223</v>
      </c>
      <c r="D1703" s="987">
        <v>2</v>
      </c>
      <c r="E1703" s="771"/>
      <c r="F1703" s="771">
        <f t="shared" si="12"/>
        <v>0</v>
      </c>
      <c r="G1703" s="748"/>
      <c r="H1703" s="748"/>
      <c r="I1703" s="748"/>
      <c r="J1703" s="748"/>
      <c r="K1703" s="748"/>
      <c r="L1703" s="748"/>
      <c r="M1703" s="748"/>
      <c r="N1703" s="748"/>
      <c r="O1703" s="748"/>
    </row>
    <row r="1704" spans="1:15" s="772" customFormat="1">
      <c r="A1704" s="773"/>
      <c r="B1704" s="774"/>
      <c r="C1704" s="770"/>
      <c r="D1704" s="987"/>
      <c r="E1704" s="771"/>
      <c r="F1704" s="771"/>
      <c r="G1704" s="736"/>
      <c r="H1704" s="736"/>
      <c r="I1704" s="736"/>
      <c r="J1704" s="736"/>
      <c r="K1704" s="736"/>
      <c r="L1704" s="736"/>
      <c r="M1704" s="736"/>
      <c r="N1704" s="736"/>
      <c r="O1704" s="736"/>
    </row>
    <row r="1705" spans="1:15" s="772" customFormat="1" ht="78.75" customHeight="1">
      <c r="A1705" s="773">
        <v>14</v>
      </c>
      <c r="B1705" s="774" t="s">
        <v>2190</v>
      </c>
      <c r="C1705" s="770" t="s">
        <v>223</v>
      </c>
      <c r="D1705" s="987">
        <v>13</v>
      </c>
      <c r="E1705" s="771"/>
      <c r="F1705" s="771">
        <f>E1705*D1705</f>
        <v>0</v>
      </c>
      <c r="G1705" s="736"/>
      <c r="H1705" s="736"/>
      <c r="I1705" s="736"/>
      <c r="J1705" s="736"/>
      <c r="K1705" s="736"/>
      <c r="L1705" s="736"/>
      <c r="M1705" s="736"/>
      <c r="N1705" s="736"/>
      <c r="O1705" s="736"/>
    </row>
    <row r="1706" spans="1:15" s="772" customFormat="1">
      <c r="A1706" s="773"/>
      <c r="B1706" s="774"/>
      <c r="C1706" s="770"/>
      <c r="D1706" s="987"/>
      <c r="E1706" s="771"/>
      <c r="F1706" s="771">
        <f>E1706*D1706</f>
        <v>0</v>
      </c>
      <c r="G1706" s="736"/>
      <c r="H1706" s="736"/>
      <c r="I1706" s="736"/>
      <c r="J1706" s="736"/>
      <c r="K1706" s="736"/>
      <c r="L1706" s="736"/>
      <c r="M1706" s="736"/>
      <c r="N1706" s="736"/>
      <c r="O1706" s="736"/>
    </row>
    <row r="1707" spans="1:15" s="772" customFormat="1" ht="38.25">
      <c r="A1707" s="773">
        <v>15</v>
      </c>
      <c r="B1707" s="774" t="s">
        <v>2889</v>
      </c>
      <c r="C1707" s="770" t="s">
        <v>223</v>
      </c>
      <c r="D1707" s="987">
        <v>13</v>
      </c>
      <c r="E1707" s="771"/>
      <c r="F1707" s="771">
        <f>E1707*D1707</f>
        <v>0</v>
      </c>
      <c r="G1707" s="736"/>
      <c r="H1707" s="736"/>
      <c r="I1707" s="736"/>
      <c r="J1707" s="736"/>
      <c r="K1707" s="736"/>
      <c r="L1707" s="736"/>
      <c r="M1707" s="736"/>
      <c r="N1707" s="736"/>
      <c r="O1707" s="736"/>
    </row>
    <row r="1708" spans="1:15" s="772" customFormat="1">
      <c r="A1708" s="773"/>
      <c r="B1708" s="774"/>
      <c r="C1708" s="770"/>
      <c r="D1708" s="987"/>
      <c r="E1708" s="771"/>
      <c r="F1708" s="771"/>
      <c r="G1708" s="736"/>
      <c r="H1708" s="736"/>
      <c r="I1708" s="736"/>
      <c r="J1708" s="736"/>
      <c r="K1708" s="736"/>
      <c r="L1708" s="736"/>
      <c r="M1708" s="736"/>
      <c r="N1708" s="736"/>
      <c r="O1708" s="736"/>
    </row>
    <row r="1709" spans="1:15" s="772" customFormat="1" ht="25.5" customHeight="1">
      <c r="A1709" s="773">
        <v>16</v>
      </c>
      <c r="B1709" s="774" t="s">
        <v>2746</v>
      </c>
      <c r="C1709" s="770" t="s">
        <v>1236</v>
      </c>
      <c r="D1709" s="987">
        <v>1400</v>
      </c>
      <c r="E1709" s="771"/>
      <c r="F1709" s="771">
        <f>E1709*D1709</f>
        <v>0</v>
      </c>
      <c r="G1709" s="736"/>
      <c r="H1709" s="1509"/>
      <c r="I1709" s="736"/>
      <c r="J1709" s="736"/>
      <c r="K1709" s="736"/>
      <c r="L1709" s="736"/>
      <c r="M1709" s="736"/>
      <c r="N1709" s="736"/>
      <c r="O1709" s="736"/>
    </row>
    <row r="1710" spans="1:15" s="772" customFormat="1">
      <c r="A1710" s="773"/>
      <c r="B1710" s="774"/>
      <c r="C1710" s="770"/>
      <c r="D1710" s="987"/>
      <c r="E1710" s="771"/>
      <c r="F1710" s="771"/>
      <c r="G1710" s="736"/>
      <c r="H1710" s="736"/>
      <c r="I1710" s="736"/>
      <c r="J1710" s="736"/>
      <c r="K1710" s="736"/>
      <c r="L1710" s="736"/>
      <c r="M1710" s="736"/>
      <c r="N1710" s="736"/>
      <c r="O1710" s="736"/>
    </row>
    <row r="1711" spans="1:15" s="772" customFormat="1" ht="38.25">
      <c r="A1711" s="773">
        <v>17</v>
      </c>
      <c r="B1711" s="774" t="s">
        <v>2191</v>
      </c>
      <c r="C1711" s="770" t="s">
        <v>1236</v>
      </c>
      <c r="D1711" s="987">
        <v>120</v>
      </c>
      <c r="E1711" s="771"/>
      <c r="F1711" s="771">
        <f>E1711*D1711</f>
        <v>0</v>
      </c>
      <c r="G1711" s="736"/>
      <c r="H1711" s="1509"/>
      <c r="I1711" s="778"/>
      <c r="J1711" s="778"/>
      <c r="K1711" s="736"/>
      <c r="L1711" s="736"/>
      <c r="M1711" s="736"/>
      <c r="N1711" s="736"/>
      <c r="O1711" s="736"/>
    </row>
    <row r="1712" spans="1:15" s="772" customFormat="1">
      <c r="A1712" s="773"/>
      <c r="B1712" s="774"/>
      <c r="C1712" s="770"/>
      <c r="D1712" s="987"/>
      <c r="E1712" s="771"/>
      <c r="F1712" s="771"/>
      <c r="G1712" s="736"/>
      <c r="H1712" s="736"/>
      <c r="I1712" s="736"/>
      <c r="J1712" s="736"/>
      <c r="K1712" s="736"/>
      <c r="L1712" s="736"/>
      <c r="M1712" s="736"/>
      <c r="N1712" s="736"/>
      <c r="O1712" s="736"/>
    </row>
    <row r="1713" spans="1:15" s="772" customFormat="1" ht="28.5" customHeight="1">
      <c r="A1713" s="773">
        <v>18</v>
      </c>
      <c r="B1713" s="774" t="s">
        <v>2192</v>
      </c>
      <c r="C1713" s="770" t="s">
        <v>1236</v>
      </c>
      <c r="D1713" s="987">
        <v>30</v>
      </c>
      <c r="E1713" s="771"/>
      <c r="F1713" s="771">
        <f>E1713*D1713</f>
        <v>0</v>
      </c>
      <c r="G1713" s="736"/>
      <c r="H1713" s="1509"/>
      <c r="I1713" s="778"/>
      <c r="J1713" s="778"/>
      <c r="K1713" s="736"/>
      <c r="L1713" s="736"/>
      <c r="M1713" s="736"/>
      <c r="N1713" s="736"/>
      <c r="O1713" s="736"/>
    </row>
    <row r="1714" spans="1:15" s="772" customFormat="1">
      <c r="A1714" s="773"/>
      <c r="B1714" s="774"/>
      <c r="C1714" s="770"/>
      <c r="D1714" s="987"/>
      <c r="E1714" s="771"/>
      <c r="F1714" s="771"/>
      <c r="G1714" s="736"/>
      <c r="H1714" s="736"/>
      <c r="I1714" s="736"/>
      <c r="J1714" s="736"/>
      <c r="K1714" s="736"/>
      <c r="L1714" s="736"/>
      <c r="M1714" s="736"/>
      <c r="N1714" s="736"/>
      <c r="O1714" s="736"/>
    </row>
    <row r="1715" spans="1:15" s="772" customFormat="1" ht="25.5">
      <c r="A1715" s="773"/>
      <c r="B1715" s="774" t="s">
        <v>2193</v>
      </c>
      <c r="C1715" s="770"/>
      <c r="D1715" s="987"/>
      <c r="E1715" s="771"/>
      <c r="F1715" s="771"/>
      <c r="G1715" s="736"/>
      <c r="H1715" s="736"/>
      <c r="I1715" s="736"/>
      <c r="J1715" s="736"/>
      <c r="K1715" s="736"/>
      <c r="L1715" s="736"/>
      <c r="M1715" s="736"/>
      <c r="N1715" s="736"/>
      <c r="O1715" s="736"/>
    </row>
    <row r="1716" spans="1:15" s="772" customFormat="1">
      <c r="A1716" s="773"/>
      <c r="B1716" s="774"/>
      <c r="C1716" s="770"/>
      <c r="D1716" s="987"/>
      <c r="E1716" s="771"/>
      <c r="F1716" s="771"/>
      <c r="G1716" s="736"/>
      <c r="H1716" s="736"/>
      <c r="I1716" s="736"/>
      <c r="J1716" s="736"/>
      <c r="K1716" s="736"/>
      <c r="L1716" s="736"/>
      <c r="M1716" s="736"/>
      <c r="N1716" s="736"/>
      <c r="O1716" s="736"/>
    </row>
    <row r="1717" spans="1:15" s="751" customFormat="1">
      <c r="A1717" s="773">
        <v>19</v>
      </c>
      <c r="B1717" s="774" t="s">
        <v>2194</v>
      </c>
      <c r="C1717" s="770" t="s">
        <v>1236</v>
      </c>
      <c r="D1717" s="987">
        <v>200</v>
      </c>
      <c r="E1717" s="771"/>
      <c r="F1717" s="771">
        <f>E1717*D1717</f>
        <v>0</v>
      </c>
    </row>
    <row r="1718" spans="1:15" s="772" customFormat="1">
      <c r="A1718" s="773"/>
      <c r="B1718" s="774"/>
      <c r="C1718" s="770"/>
      <c r="D1718" s="987"/>
      <c r="E1718" s="771"/>
      <c r="F1718" s="771"/>
      <c r="G1718" s="736"/>
      <c r="H1718" s="736"/>
      <c r="I1718" s="736"/>
      <c r="J1718" s="736"/>
      <c r="K1718" s="736"/>
      <c r="L1718" s="736"/>
      <c r="M1718" s="736"/>
      <c r="N1718" s="736"/>
      <c r="O1718" s="736"/>
    </row>
    <row r="1719" spans="1:15" s="772" customFormat="1" ht="25.5">
      <c r="A1719" s="773"/>
      <c r="B1719" s="774" t="s">
        <v>2195</v>
      </c>
      <c r="C1719" s="770"/>
      <c r="D1719" s="987"/>
      <c r="E1719" s="771"/>
      <c r="F1719" s="771"/>
      <c r="G1719" s="736"/>
      <c r="H1719" s="736"/>
      <c r="I1719" s="736"/>
      <c r="J1719" s="736"/>
      <c r="K1719" s="736"/>
      <c r="L1719" s="736"/>
      <c r="M1719" s="736"/>
      <c r="N1719" s="736"/>
      <c r="O1719" s="736"/>
    </row>
    <row r="1720" spans="1:15" s="772" customFormat="1" ht="6.75" customHeight="1">
      <c r="A1720" s="773"/>
      <c r="B1720" s="774"/>
      <c r="C1720" s="770"/>
      <c r="D1720" s="987"/>
      <c r="E1720" s="771"/>
      <c r="F1720" s="771"/>
      <c r="G1720" s="736"/>
      <c r="H1720" s="736"/>
      <c r="I1720" s="736"/>
      <c r="J1720" s="736"/>
      <c r="K1720" s="736"/>
      <c r="L1720" s="736"/>
      <c r="M1720" s="736"/>
      <c r="N1720" s="736"/>
      <c r="O1720" s="736"/>
    </row>
    <row r="1721" spans="1:15" s="772" customFormat="1">
      <c r="A1721" s="773">
        <v>20</v>
      </c>
      <c r="B1721" s="774" t="s">
        <v>2196</v>
      </c>
      <c r="C1721" s="770" t="s">
        <v>1236</v>
      </c>
      <c r="D1721" s="987">
        <v>1000</v>
      </c>
      <c r="E1721" s="771"/>
      <c r="F1721" s="771">
        <f>E1721*D1721</f>
        <v>0</v>
      </c>
      <c r="G1721" s="736"/>
      <c r="H1721" s="736"/>
      <c r="I1721" s="736"/>
      <c r="J1721" s="736"/>
      <c r="K1721" s="736"/>
      <c r="L1721" s="736"/>
      <c r="M1721" s="736"/>
      <c r="N1721" s="736"/>
      <c r="O1721" s="736"/>
    </row>
    <row r="1722" spans="1:15" s="772" customFormat="1">
      <c r="A1722" s="773"/>
      <c r="B1722" s="774"/>
      <c r="C1722" s="770"/>
      <c r="D1722" s="987"/>
      <c r="E1722" s="771"/>
      <c r="F1722" s="771"/>
      <c r="G1722" s="736"/>
      <c r="H1722" s="736"/>
      <c r="I1722" s="736"/>
      <c r="J1722" s="736"/>
      <c r="K1722" s="736"/>
      <c r="L1722" s="736"/>
      <c r="M1722" s="736"/>
      <c r="N1722" s="736"/>
      <c r="O1722" s="736"/>
    </row>
    <row r="1723" spans="1:15" s="772" customFormat="1" ht="25.5">
      <c r="A1723" s="773">
        <v>21</v>
      </c>
      <c r="B1723" s="774" t="s">
        <v>2197</v>
      </c>
      <c r="C1723" s="770" t="s">
        <v>1346</v>
      </c>
      <c r="D1723" s="987">
        <v>1</v>
      </c>
      <c r="E1723" s="771"/>
      <c r="F1723" s="771">
        <f>E1723*D1723</f>
        <v>0</v>
      </c>
      <c r="G1723" s="736"/>
      <c r="H1723" s="736"/>
      <c r="I1723" s="736"/>
      <c r="J1723" s="736"/>
      <c r="K1723" s="736"/>
      <c r="L1723" s="736"/>
      <c r="M1723" s="736"/>
      <c r="N1723" s="736"/>
      <c r="O1723" s="736"/>
    </row>
    <row r="1724" spans="1:15" s="772" customFormat="1">
      <c r="A1724" s="773"/>
      <c r="B1724" s="774"/>
      <c r="C1724" s="770"/>
      <c r="D1724" s="987"/>
      <c r="E1724" s="771"/>
      <c r="F1724" s="771"/>
      <c r="G1724" s="736"/>
      <c r="H1724" s="736"/>
      <c r="I1724" s="736"/>
      <c r="J1724" s="736"/>
      <c r="K1724" s="736"/>
      <c r="L1724" s="736"/>
      <c r="M1724" s="736"/>
      <c r="N1724" s="736"/>
      <c r="O1724" s="736"/>
    </row>
    <row r="1725" spans="1:15" s="772" customFormat="1" ht="68.25" customHeight="1">
      <c r="A1725" s="773">
        <v>22</v>
      </c>
      <c r="B1725" s="774" t="s">
        <v>2198</v>
      </c>
      <c r="C1725" s="770" t="s">
        <v>223</v>
      </c>
      <c r="D1725" s="987">
        <v>26</v>
      </c>
      <c r="E1725" s="771"/>
      <c r="F1725" s="771">
        <f>E1725*D1725</f>
        <v>0</v>
      </c>
      <c r="G1725" s="736"/>
      <c r="H1725" s="736"/>
      <c r="I1725" s="736"/>
      <c r="J1725" s="736"/>
      <c r="K1725" s="736"/>
      <c r="L1725" s="736"/>
      <c r="M1725" s="736"/>
      <c r="N1725" s="736"/>
      <c r="O1725" s="736"/>
    </row>
    <row r="1726" spans="1:15" s="772" customFormat="1">
      <c r="A1726" s="773"/>
      <c r="B1726" s="774"/>
      <c r="C1726" s="770"/>
      <c r="D1726" s="987"/>
      <c r="E1726" s="771"/>
      <c r="F1726" s="771"/>
      <c r="G1726" s="736"/>
      <c r="H1726" s="736"/>
      <c r="I1726" s="736"/>
      <c r="J1726" s="736"/>
      <c r="K1726" s="736"/>
      <c r="L1726" s="736"/>
      <c r="M1726" s="736"/>
      <c r="N1726" s="736"/>
      <c r="O1726" s="736"/>
    </row>
    <row r="1727" spans="1:15" s="772" customFormat="1" ht="39.75" customHeight="1">
      <c r="A1727" s="773">
        <v>23</v>
      </c>
      <c r="B1727" s="774" t="s">
        <v>2199</v>
      </c>
      <c r="C1727" s="770" t="s">
        <v>1346</v>
      </c>
      <c r="D1727" s="987">
        <v>1</v>
      </c>
      <c r="E1727" s="771"/>
      <c r="F1727" s="771">
        <f>E1727*D1727</f>
        <v>0</v>
      </c>
      <c r="G1727" s="736"/>
      <c r="H1727" s="736"/>
      <c r="I1727" s="736"/>
      <c r="J1727" s="736"/>
      <c r="K1727" s="736"/>
      <c r="L1727" s="736"/>
      <c r="M1727" s="736"/>
      <c r="N1727" s="736"/>
      <c r="O1727" s="736"/>
    </row>
    <row r="1728" spans="1:15" s="772" customFormat="1">
      <c r="A1728" s="773"/>
      <c r="B1728" s="774"/>
      <c r="C1728" s="770"/>
      <c r="D1728" s="987"/>
      <c r="E1728" s="771"/>
      <c r="F1728" s="771"/>
      <c r="G1728" s="736"/>
      <c r="H1728" s="736"/>
      <c r="I1728" s="736"/>
      <c r="J1728" s="736"/>
      <c r="K1728" s="736"/>
      <c r="L1728" s="736"/>
      <c r="M1728" s="736"/>
      <c r="N1728" s="736"/>
      <c r="O1728" s="736"/>
    </row>
    <row r="1729" spans="1:15" s="772" customFormat="1" ht="54.75" customHeight="1">
      <c r="A1729" s="773">
        <v>24</v>
      </c>
      <c r="B1729" s="774" t="s">
        <v>2200</v>
      </c>
      <c r="C1729" s="770" t="s">
        <v>1346</v>
      </c>
      <c r="D1729" s="987">
        <v>1</v>
      </c>
      <c r="E1729" s="771"/>
      <c r="F1729" s="771">
        <f>E1729*D1729</f>
        <v>0</v>
      </c>
      <c r="G1729" s="736"/>
      <c r="H1729" s="736"/>
      <c r="I1729" s="736"/>
      <c r="J1729" s="736"/>
      <c r="K1729" s="736"/>
      <c r="L1729" s="736"/>
      <c r="M1729" s="736"/>
      <c r="N1729" s="736"/>
      <c r="O1729" s="736"/>
    </row>
    <row r="1730" spans="1:15" s="772" customFormat="1">
      <c r="A1730" s="773"/>
      <c r="B1730" s="774"/>
      <c r="C1730" s="770"/>
      <c r="D1730" s="987"/>
      <c r="E1730" s="771"/>
      <c r="F1730" s="771"/>
      <c r="G1730" s="736"/>
      <c r="H1730" s="736"/>
      <c r="I1730" s="736"/>
      <c r="J1730" s="736"/>
      <c r="K1730" s="736"/>
      <c r="L1730" s="736"/>
      <c r="M1730" s="736"/>
      <c r="N1730" s="736"/>
      <c r="O1730" s="736"/>
    </row>
    <row r="1731" spans="1:15" s="772" customFormat="1" ht="15" customHeight="1">
      <c r="A1731" s="773">
        <v>25</v>
      </c>
      <c r="B1731" s="774" t="s">
        <v>2201</v>
      </c>
      <c r="C1731" s="770" t="s">
        <v>223</v>
      </c>
      <c r="D1731" s="987">
        <v>1</v>
      </c>
      <c r="E1731" s="771"/>
      <c r="F1731" s="771">
        <f>E1731*D1731</f>
        <v>0</v>
      </c>
      <c r="G1731" s="736"/>
      <c r="H1731" s="736"/>
      <c r="I1731" s="736"/>
      <c r="J1731" s="736"/>
      <c r="K1731" s="736"/>
      <c r="L1731" s="736"/>
      <c r="M1731" s="736"/>
      <c r="N1731" s="736"/>
      <c r="O1731" s="736"/>
    </row>
    <row r="1732" spans="1:15" s="737" customFormat="1">
      <c r="A1732" s="773"/>
      <c r="B1732" s="765"/>
      <c r="C1732" s="1154"/>
      <c r="D1732" s="983"/>
      <c r="E1732" s="747"/>
      <c r="F1732" s="747"/>
      <c r="G1732" s="766"/>
      <c r="H1732" s="736"/>
      <c r="I1732" s="736"/>
      <c r="J1732" s="736"/>
      <c r="K1732" s="736"/>
      <c r="L1732" s="736"/>
      <c r="M1732" s="736"/>
      <c r="N1732" s="736"/>
      <c r="O1732" s="736"/>
    </row>
    <row r="1733" spans="1:15" s="737" customFormat="1" ht="65.25" customHeight="1">
      <c r="A1733" s="773">
        <v>26</v>
      </c>
      <c r="B1733" s="767" t="s">
        <v>3018</v>
      </c>
      <c r="C1733" s="770" t="s">
        <v>1346</v>
      </c>
      <c r="D1733" s="983">
        <v>1</v>
      </c>
      <c r="E1733" s="747"/>
      <c r="F1733" s="771">
        <f>E1733*D1733</f>
        <v>0</v>
      </c>
      <c r="G1733" s="766"/>
      <c r="H1733" s="736"/>
      <c r="I1733" s="736"/>
      <c r="J1733" s="736"/>
      <c r="K1733" s="736"/>
      <c r="L1733" s="736"/>
      <c r="M1733" s="736"/>
      <c r="N1733" s="736"/>
      <c r="O1733" s="736"/>
    </row>
    <row r="1734" spans="1:15" s="1502" customFormat="1" ht="15">
      <c r="A1734" s="773"/>
      <c r="B1734" s="730"/>
      <c r="C1734" s="1142"/>
      <c r="D1734" s="979"/>
      <c r="E1734" s="731"/>
      <c r="F1734" s="731"/>
      <c r="G1734" s="1501"/>
      <c r="H1734" s="1501"/>
      <c r="I1734" s="1501"/>
      <c r="J1734" s="1501"/>
      <c r="K1734" s="1501"/>
      <c r="L1734" s="1501"/>
      <c r="M1734" s="1501"/>
      <c r="N1734" s="1501"/>
      <c r="O1734" s="1501"/>
    </row>
    <row r="1735" spans="1:15" s="737" customFormat="1">
      <c r="A1735" s="773"/>
      <c r="B1735" s="733" t="s">
        <v>2202</v>
      </c>
      <c r="C1735" s="768"/>
      <c r="D1735" s="980"/>
      <c r="E1735" s="734"/>
      <c r="F1735" s="734"/>
      <c r="G1735" s="736"/>
      <c r="H1735" s="736"/>
      <c r="I1735" s="736"/>
      <c r="J1735" s="736"/>
      <c r="K1735" s="736"/>
      <c r="L1735" s="736"/>
      <c r="M1735" s="736"/>
      <c r="N1735" s="736"/>
      <c r="O1735" s="736"/>
    </row>
    <row r="1736" spans="1:15" s="772" customFormat="1">
      <c r="A1736" s="773"/>
      <c r="B1736" s="774"/>
      <c r="C1736" s="770"/>
      <c r="D1736" s="987"/>
      <c r="E1736" s="771"/>
      <c r="F1736" s="771"/>
      <c r="G1736" s="736"/>
      <c r="H1736" s="736"/>
      <c r="I1736" s="736"/>
      <c r="J1736" s="736"/>
      <c r="K1736" s="736"/>
      <c r="L1736" s="736"/>
      <c r="M1736" s="736"/>
      <c r="N1736" s="736"/>
      <c r="O1736" s="736"/>
    </row>
    <row r="1737" spans="1:15" s="772" customFormat="1" ht="78.75" customHeight="1">
      <c r="A1737" s="773">
        <v>27</v>
      </c>
      <c r="B1737" s="774" t="s">
        <v>2203</v>
      </c>
      <c r="C1737" s="770" t="s">
        <v>1346</v>
      </c>
      <c r="D1737" s="987">
        <v>1</v>
      </c>
      <c r="E1737" s="771"/>
      <c r="F1737" s="771">
        <f>E1737*D1737</f>
        <v>0</v>
      </c>
      <c r="G1737" s="736"/>
      <c r="H1737" s="736"/>
      <c r="I1737" s="736"/>
      <c r="J1737" s="736"/>
      <c r="K1737" s="736"/>
      <c r="L1737" s="736"/>
      <c r="M1737" s="736"/>
      <c r="N1737" s="736"/>
      <c r="O1737" s="736"/>
    </row>
    <row r="1738" spans="1:15" s="772" customFormat="1">
      <c r="A1738" s="773"/>
      <c r="B1738" s="774"/>
      <c r="C1738" s="770"/>
      <c r="D1738" s="987"/>
      <c r="E1738" s="771"/>
      <c r="F1738" s="771"/>
      <c r="G1738" s="736"/>
      <c r="H1738" s="736"/>
      <c r="I1738" s="736"/>
      <c r="J1738" s="736"/>
      <c r="K1738" s="736"/>
      <c r="L1738" s="736"/>
      <c r="M1738" s="736"/>
      <c r="N1738" s="736"/>
      <c r="O1738" s="736"/>
    </row>
    <row r="1739" spans="1:15" s="772" customFormat="1" ht="26.25" customHeight="1">
      <c r="A1739" s="773">
        <v>28</v>
      </c>
      <c r="B1739" s="774" t="s">
        <v>2890</v>
      </c>
      <c r="C1739" s="770" t="s">
        <v>223</v>
      </c>
      <c r="D1739" s="987">
        <v>4</v>
      </c>
      <c r="E1739" s="771"/>
      <c r="F1739" s="771">
        <f>E1739*D1739</f>
        <v>0</v>
      </c>
      <c r="G1739" s="736"/>
      <c r="H1739" s="736"/>
      <c r="I1739" s="736"/>
      <c r="J1739" s="736"/>
      <c r="K1739" s="736"/>
      <c r="L1739" s="736"/>
      <c r="M1739" s="736"/>
      <c r="N1739" s="736"/>
      <c r="O1739" s="736"/>
    </row>
    <row r="1740" spans="1:15" s="772" customFormat="1">
      <c r="A1740" s="773"/>
      <c r="B1740" s="774"/>
      <c r="C1740" s="770"/>
      <c r="D1740" s="987"/>
      <c r="E1740" s="771"/>
      <c r="F1740" s="771"/>
      <c r="G1740" s="736"/>
      <c r="H1740" s="736"/>
      <c r="I1740" s="736"/>
      <c r="J1740" s="736"/>
      <c r="K1740" s="736"/>
      <c r="L1740" s="736"/>
      <c r="M1740" s="736"/>
      <c r="N1740" s="736"/>
      <c r="O1740" s="736"/>
    </row>
    <row r="1741" spans="1:15" s="772" customFormat="1" ht="27.75" customHeight="1">
      <c r="A1741" s="773">
        <v>29</v>
      </c>
      <c r="B1741" s="774" t="s">
        <v>2891</v>
      </c>
      <c r="C1741" s="770" t="s">
        <v>223</v>
      </c>
      <c r="D1741" s="987">
        <v>2</v>
      </c>
      <c r="E1741" s="771"/>
      <c r="F1741" s="771">
        <f>E1741*D1741</f>
        <v>0</v>
      </c>
      <c r="G1741" s="736"/>
      <c r="H1741" s="736"/>
      <c r="I1741" s="736"/>
      <c r="J1741" s="736"/>
      <c r="K1741" s="736"/>
      <c r="L1741" s="736"/>
      <c r="M1741" s="736"/>
      <c r="N1741" s="736"/>
      <c r="O1741" s="736"/>
    </row>
    <row r="1742" spans="1:15" s="772" customFormat="1">
      <c r="A1742" s="773"/>
      <c r="B1742" s="774"/>
      <c r="C1742" s="770"/>
      <c r="D1742" s="987"/>
      <c r="E1742" s="771"/>
      <c r="F1742" s="771"/>
      <c r="G1742" s="736"/>
      <c r="H1742" s="736"/>
      <c r="I1742" s="736"/>
      <c r="J1742" s="736"/>
      <c r="K1742" s="736"/>
      <c r="L1742" s="736"/>
      <c r="M1742" s="736"/>
      <c r="N1742" s="736"/>
      <c r="O1742" s="736"/>
    </row>
    <row r="1743" spans="1:15" s="772" customFormat="1" ht="27" customHeight="1">
      <c r="A1743" s="773"/>
      <c r="B1743" s="774" t="s">
        <v>2193</v>
      </c>
      <c r="C1743" s="770"/>
      <c r="D1743" s="987"/>
      <c r="E1743" s="771"/>
      <c r="F1743" s="771"/>
      <c r="G1743" s="736"/>
      <c r="H1743" s="736"/>
      <c r="I1743" s="736"/>
      <c r="J1743" s="736"/>
      <c r="K1743" s="736"/>
      <c r="L1743" s="736"/>
      <c r="M1743" s="736"/>
      <c r="N1743" s="736"/>
      <c r="O1743" s="736"/>
    </row>
    <row r="1744" spans="1:15" s="772" customFormat="1">
      <c r="A1744" s="773"/>
      <c r="B1744" s="774"/>
      <c r="C1744" s="770"/>
      <c r="D1744" s="987"/>
      <c r="E1744" s="771"/>
      <c r="F1744" s="771"/>
      <c r="G1744" s="736"/>
      <c r="H1744" s="736"/>
      <c r="I1744" s="736"/>
      <c r="J1744" s="736"/>
      <c r="K1744" s="736"/>
      <c r="L1744" s="736"/>
      <c r="M1744" s="736"/>
      <c r="N1744" s="736"/>
      <c r="O1744" s="736"/>
    </row>
    <row r="1745" spans="1:15" s="751" customFormat="1">
      <c r="A1745" s="773">
        <v>30</v>
      </c>
      <c r="B1745" s="774" t="s">
        <v>2194</v>
      </c>
      <c r="C1745" s="770" t="s">
        <v>1236</v>
      </c>
      <c r="D1745" s="987">
        <v>200</v>
      </c>
      <c r="E1745" s="771"/>
      <c r="F1745" s="771">
        <f>E1745*D1745</f>
        <v>0</v>
      </c>
    </row>
    <row r="1746" spans="1:15" s="772" customFormat="1">
      <c r="A1746" s="773"/>
      <c r="B1746" s="774"/>
      <c r="C1746" s="770"/>
      <c r="D1746" s="987"/>
      <c r="E1746" s="771"/>
      <c r="F1746" s="771"/>
      <c r="G1746" s="736"/>
      <c r="H1746" s="736"/>
      <c r="I1746" s="736"/>
      <c r="J1746" s="736"/>
      <c r="K1746" s="736"/>
      <c r="L1746" s="736"/>
      <c r="M1746" s="736"/>
      <c r="N1746" s="736"/>
      <c r="O1746" s="736"/>
    </row>
    <row r="1747" spans="1:15" s="772" customFormat="1" ht="53.25" customHeight="1">
      <c r="A1747" s="773">
        <v>31</v>
      </c>
      <c r="B1747" s="774" t="s">
        <v>2204</v>
      </c>
      <c r="C1747" s="770" t="s">
        <v>1236</v>
      </c>
      <c r="D1747" s="987">
        <v>300</v>
      </c>
      <c r="E1747" s="771"/>
      <c r="F1747" s="771">
        <f>E1747*D1747</f>
        <v>0</v>
      </c>
      <c r="G1747" s="736"/>
      <c r="H1747" s="736"/>
      <c r="I1747" s="778"/>
      <c r="J1747" s="778"/>
      <c r="K1747" s="736"/>
      <c r="L1747" s="736"/>
      <c r="M1747" s="736"/>
      <c r="N1747" s="736"/>
      <c r="O1747" s="736"/>
    </row>
    <row r="1748" spans="1:15" s="772" customFormat="1">
      <c r="A1748" s="773"/>
      <c r="B1748" s="774"/>
      <c r="C1748" s="770"/>
      <c r="D1748" s="987"/>
      <c r="E1748" s="771"/>
      <c r="F1748" s="771"/>
      <c r="G1748" s="736"/>
      <c r="H1748" s="736"/>
      <c r="I1748" s="736"/>
      <c r="J1748" s="736"/>
      <c r="K1748" s="736"/>
      <c r="L1748" s="736"/>
      <c r="M1748" s="736"/>
      <c r="N1748" s="736"/>
      <c r="O1748" s="736"/>
    </row>
    <row r="1749" spans="1:15" s="772" customFormat="1" ht="39" customHeight="1">
      <c r="A1749" s="773">
        <v>32</v>
      </c>
      <c r="B1749" s="774" t="s">
        <v>2205</v>
      </c>
      <c r="C1749" s="770" t="s">
        <v>1236</v>
      </c>
      <c r="D1749" s="987">
        <v>130</v>
      </c>
      <c r="E1749" s="771"/>
      <c r="F1749" s="771">
        <f>E1749*D1749</f>
        <v>0</v>
      </c>
      <c r="G1749" s="736"/>
      <c r="H1749" s="736"/>
      <c r="I1749" s="736"/>
      <c r="J1749" s="736"/>
      <c r="K1749" s="736"/>
      <c r="L1749" s="736"/>
      <c r="M1749" s="736"/>
      <c r="N1749" s="736"/>
      <c r="O1749" s="736"/>
    </row>
    <row r="1750" spans="1:15" s="772" customFormat="1">
      <c r="A1750" s="773"/>
      <c r="B1750" s="774"/>
      <c r="C1750" s="770"/>
      <c r="D1750" s="987"/>
      <c r="E1750" s="771"/>
      <c r="F1750" s="771"/>
      <c r="G1750" s="736"/>
      <c r="H1750" s="736"/>
      <c r="I1750" s="736"/>
      <c r="J1750" s="736"/>
      <c r="K1750" s="736"/>
      <c r="L1750" s="736"/>
      <c r="M1750" s="736"/>
      <c r="N1750" s="736"/>
      <c r="O1750" s="736"/>
    </row>
    <row r="1751" spans="1:15" s="772" customFormat="1" ht="42" customHeight="1">
      <c r="A1751" s="773">
        <v>33</v>
      </c>
      <c r="B1751" s="774" t="s">
        <v>2206</v>
      </c>
      <c r="C1751" s="770" t="s">
        <v>1236</v>
      </c>
      <c r="D1751" s="987">
        <v>10</v>
      </c>
      <c r="E1751" s="771"/>
      <c r="F1751" s="771">
        <f>E1751*D1751</f>
        <v>0</v>
      </c>
      <c r="G1751" s="736"/>
      <c r="H1751" s="736"/>
      <c r="I1751" s="778"/>
      <c r="J1751" s="778"/>
      <c r="K1751" s="736"/>
      <c r="L1751" s="736"/>
      <c r="M1751" s="736"/>
      <c r="N1751" s="736"/>
      <c r="O1751" s="736"/>
    </row>
    <row r="1752" spans="1:15" s="772" customFormat="1">
      <c r="A1752" s="773"/>
      <c r="B1752" s="774"/>
      <c r="C1752" s="770"/>
      <c r="D1752" s="987"/>
      <c r="E1752" s="771"/>
      <c r="F1752" s="771"/>
      <c r="G1752" s="736"/>
      <c r="H1752" s="736"/>
      <c r="I1752" s="736"/>
      <c r="J1752" s="736"/>
      <c r="K1752" s="736"/>
      <c r="L1752" s="736"/>
      <c r="M1752" s="736"/>
      <c r="N1752" s="736"/>
      <c r="O1752" s="736"/>
    </row>
    <row r="1753" spans="1:15" s="772" customFormat="1" ht="42" customHeight="1">
      <c r="A1753" s="773">
        <v>34</v>
      </c>
      <c r="B1753" s="774" t="s">
        <v>2207</v>
      </c>
      <c r="C1753" s="770" t="s">
        <v>1236</v>
      </c>
      <c r="D1753" s="987">
        <v>130</v>
      </c>
      <c r="E1753" s="771"/>
      <c r="F1753" s="771">
        <f>E1753*D1753</f>
        <v>0</v>
      </c>
      <c r="G1753" s="736"/>
      <c r="H1753" s="1509"/>
      <c r="I1753" s="778"/>
      <c r="J1753" s="778"/>
      <c r="K1753" s="736"/>
      <c r="L1753" s="736"/>
      <c r="M1753" s="736"/>
      <c r="N1753" s="736"/>
      <c r="O1753" s="736"/>
    </row>
    <row r="1754" spans="1:15" s="772" customFormat="1">
      <c r="A1754" s="773"/>
      <c r="B1754" s="774"/>
      <c r="C1754" s="770"/>
      <c r="D1754" s="987"/>
      <c r="E1754" s="771"/>
      <c r="F1754" s="771"/>
      <c r="G1754" s="736"/>
      <c r="H1754" s="736"/>
      <c r="I1754" s="736"/>
      <c r="J1754" s="736"/>
      <c r="K1754" s="736"/>
      <c r="L1754" s="736"/>
      <c r="M1754" s="736"/>
      <c r="N1754" s="736"/>
      <c r="O1754" s="736"/>
    </row>
    <row r="1755" spans="1:15" s="772" customFormat="1" ht="26.25" customHeight="1">
      <c r="A1755" s="773">
        <v>35</v>
      </c>
      <c r="B1755" s="774" t="s">
        <v>2208</v>
      </c>
      <c r="C1755" s="770" t="s">
        <v>223</v>
      </c>
      <c r="D1755" s="987">
        <v>2</v>
      </c>
      <c r="E1755" s="771"/>
      <c r="F1755" s="771">
        <f>E1755*D1755</f>
        <v>0</v>
      </c>
      <c r="G1755" s="736"/>
      <c r="H1755" s="736"/>
      <c r="I1755" s="736"/>
      <c r="J1755" s="736"/>
      <c r="K1755" s="736"/>
      <c r="L1755" s="736"/>
      <c r="M1755" s="736"/>
      <c r="N1755" s="736"/>
      <c r="O1755" s="736"/>
    </row>
    <row r="1756" spans="1:15" s="772" customFormat="1">
      <c r="A1756" s="773"/>
      <c r="B1756" s="774"/>
      <c r="C1756" s="770"/>
      <c r="D1756" s="987"/>
      <c r="E1756" s="771"/>
      <c r="F1756" s="771"/>
      <c r="G1756" s="736"/>
      <c r="H1756" s="736"/>
      <c r="I1756" s="736"/>
      <c r="J1756" s="736"/>
      <c r="K1756" s="736"/>
      <c r="L1756" s="736"/>
      <c r="M1756" s="736"/>
      <c r="N1756" s="736"/>
      <c r="O1756" s="736"/>
    </row>
    <row r="1757" spans="1:15" s="772" customFormat="1" ht="53.25" customHeight="1">
      <c r="A1757" s="773">
        <v>36</v>
      </c>
      <c r="B1757" s="774" t="s">
        <v>2200</v>
      </c>
      <c r="C1757" s="770" t="s">
        <v>1346</v>
      </c>
      <c r="D1757" s="987">
        <v>1</v>
      </c>
      <c r="E1757" s="771"/>
      <c r="F1757" s="771">
        <f>E1757*D1757</f>
        <v>0</v>
      </c>
      <c r="G1757" s="736"/>
      <c r="H1757" s="736"/>
      <c r="I1757" s="736"/>
      <c r="J1757" s="736"/>
      <c r="K1757" s="736"/>
      <c r="L1757" s="736"/>
      <c r="M1757" s="736"/>
      <c r="N1757" s="736"/>
      <c r="O1757" s="736"/>
    </row>
    <row r="1758" spans="1:15" s="772" customFormat="1">
      <c r="A1758" s="773"/>
      <c r="B1758" s="774"/>
      <c r="C1758" s="770"/>
      <c r="D1758" s="987"/>
      <c r="E1758" s="771"/>
      <c r="F1758" s="771"/>
      <c r="G1758" s="736"/>
      <c r="H1758" s="736"/>
      <c r="I1758" s="736"/>
      <c r="J1758" s="736"/>
      <c r="K1758" s="736"/>
      <c r="L1758" s="736"/>
      <c r="M1758" s="736"/>
      <c r="N1758" s="736"/>
      <c r="O1758" s="736"/>
    </row>
    <row r="1759" spans="1:15" s="772" customFormat="1" ht="27" customHeight="1">
      <c r="A1759" s="773">
        <v>37</v>
      </c>
      <c r="B1759" s="774" t="s">
        <v>2209</v>
      </c>
      <c r="C1759" s="770" t="s">
        <v>1346</v>
      </c>
      <c r="D1759" s="987">
        <v>1</v>
      </c>
      <c r="E1759" s="771"/>
      <c r="F1759" s="771">
        <f>E1759*D1759</f>
        <v>0</v>
      </c>
      <c r="G1759" s="736"/>
      <c r="H1759" s="736"/>
      <c r="I1759" s="736"/>
      <c r="J1759" s="736"/>
      <c r="K1759" s="736"/>
      <c r="L1759" s="736"/>
      <c r="M1759" s="736"/>
      <c r="N1759" s="736"/>
      <c r="O1759" s="736"/>
    </row>
    <row r="1760" spans="1:15" s="737" customFormat="1">
      <c r="A1760" s="773"/>
      <c r="B1760" s="765"/>
      <c r="C1760" s="1154"/>
      <c r="D1760" s="983"/>
      <c r="E1760" s="747"/>
      <c r="F1760" s="747"/>
      <c r="G1760" s="766"/>
      <c r="H1760" s="736"/>
      <c r="I1760" s="736"/>
      <c r="J1760" s="736"/>
      <c r="K1760" s="736"/>
      <c r="L1760" s="736"/>
      <c r="M1760" s="736"/>
      <c r="N1760" s="736"/>
      <c r="O1760" s="736"/>
    </row>
    <row r="1761" spans="1:185" s="737" customFormat="1" ht="63.75">
      <c r="A1761" s="773">
        <v>38</v>
      </c>
      <c r="B1761" s="779" t="s">
        <v>3019</v>
      </c>
      <c r="C1761" s="770" t="s">
        <v>1346</v>
      </c>
      <c r="D1761" s="983">
        <v>1</v>
      </c>
      <c r="E1761" s="747"/>
      <c r="F1761" s="771">
        <f>E1761*D1761</f>
        <v>0</v>
      </c>
      <c r="G1761" s="766"/>
      <c r="H1761" s="736"/>
      <c r="I1761" s="736"/>
      <c r="J1761" s="736"/>
      <c r="K1761" s="736"/>
      <c r="L1761" s="736"/>
      <c r="M1761" s="736"/>
      <c r="N1761" s="736"/>
      <c r="O1761" s="736"/>
    </row>
    <row r="1762" spans="1:185" s="772" customFormat="1">
      <c r="A1762" s="769"/>
      <c r="B1762" s="774"/>
      <c r="C1762" s="770"/>
      <c r="D1762" s="987"/>
      <c r="E1762" s="771"/>
      <c r="F1762" s="771"/>
      <c r="G1762" s="736"/>
      <c r="H1762" s="736"/>
      <c r="I1762" s="736"/>
      <c r="J1762" s="736"/>
      <c r="K1762" s="736"/>
      <c r="L1762" s="736"/>
      <c r="M1762" s="736"/>
      <c r="N1762" s="736"/>
      <c r="O1762" s="736"/>
    </row>
    <row r="1763" spans="1:185" s="737" customFormat="1">
      <c r="A1763" s="732" t="s">
        <v>172</v>
      </c>
      <c r="B1763" s="733"/>
      <c r="C1763" s="768"/>
      <c r="D1763" s="980"/>
      <c r="E1763" s="734"/>
      <c r="F1763" s="734">
        <f>SUM(F1679:F1761)</f>
        <v>0</v>
      </c>
      <c r="G1763" s="736"/>
      <c r="H1763" s="736"/>
      <c r="I1763" s="736"/>
      <c r="J1763" s="736"/>
      <c r="K1763" s="736"/>
      <c r="L1763" s="736"/>
      <c r="M1763" s="736"/>
      <c r="N1763" s="736"/>
      <c r="O1763" s="736"/>
    </row>
    <row r="1764" spans="1:185" s="1502" customFormat="1" ht="15">
      <c r="A1764" s="729"/>
      <c r="B1764" s="730"/>
      <c r="C1764" s="1142"/>
      <c r="D1764" s="979"/>
      <c r="E1764" s="731"/>
      <c r="F1764" s="731"/>
      <c r="G1764" s="1501"/>
      <c r="H1764" s="1501"/>
      <c r="I1764" s="1501"/>
      <c r="J1764" s="1501"/>
      <c r="K1764" s="1501"/>
      <c r="L1764" s="1501"/>
      <c r="M1764" s="1501"/>
      <c r="N1764" s="1501"/>
      <c r="O1764" s="1501"/>
    </row>
    <row r="1765" spans="1:185" s="737" customFormat="1">
      <c r="A1765" s="732">
        <v>11</v>
      </c>
      <c r="B1765" s="733" t="s">
        <v>2210</v>
      </c>
      <c r="C1765" s="768"/>
      <c r="D1765" s="980"/>
      <c r="E1765" s="734"/>
      <c r="F1765" s="734"/>
      <c r="G1765" s="736"/>
      <c r="H1765" s="736"/>
      <c r="I1765" s="736"/>
      <c r="J1765" s="736"/>
      <c r="K1765" s="736"/>
      <c r="L1765" s="736"/>
      <c r="M1765" s="736"/>
      <c r="N1765" s="736"/>
      <c r="O1765" s="736"/>
    </row>
    <row r="1766" spans="1:185" s="737" customFormat="1">
      <c r="A1766" s="738"/>
      <c r="C1766" s="1152"/>
      <c r="D1766" s="981"/>
      <c r="E1766" s="729"/>
      <c r="F1766" s="729"/>
      <c r="G1766" s="736"/>
      <c r="H1766" s="736"/>
      <c r="I1766" s="736"/>
      <c r="J1766" s="736"/>
      <c r="K1766" s="736"/>
      <c r="L1766" s="736"/>
      <c r="M1766" s="736"/>
      <c r="N1766" s="736"/>
      <c r="O1766" s="736"/>
    </row>
    <row r="1767" spans="1:185" s="737" customFormat="1">
      <c r="A1767" s="738"/>
      <c r="B1767" s="739" t="s">
        <v>1717</v>
      </c>
      <c r="C1767" s="1152"/>
      <c r="D1767" s="981"/>
      <c r="E1767" s="729"/>
      <c r="F1767" s="729"/>
      <c r="G1767" s="736"/>
      <c r="H1767" s="736"/>
      <c r="I1767" s="736"/>
      <c r="J1767" s="736"/>
      <c r="K1767" s="736"/>
      <c r="L1767" s="736"/>
      <c r="M1767" s="736"/>
      <c r="N1767" s="736"/>
      <c r="O1767" s="736"/>
    </row>
    <row r="1768" spans="1:185" s="742" customFormat="1" ht="84">
      <c r="A1768" s="740"/>
      <c r="B1768" s="929" t="s">
        <v>1872</v>
      </c>
      <c r="C1768" s="1153"/>
      <c r="D1768" s="982"/>
      <c r="E1768" s="929"/>
      <c r="F1768" s="741"/>
    </row>
    <row r="1769" spans="1:185" s="742" customFormat="1">
      <c r="A1769" s="780"/>
      <c r="B1769" s="781"/>
      <c r="C1769" s="1157"/>
      <c r="D1769" s="782"/>
      <c r="E1769" s="782"/>
      <c r="F1769" s="753"/>
      <c r="G1769" s="783"/>
      <c r="H1769" s="783"/>
      <c r="I1769" s="783"/>
      <c r="J1769" s="783"/>
      <c r="K1769" s="783"/>
      <c r="L1769" s="783"/>
      <c r="M1769" s="783"/>
      <c r="N1769" s="783"/>
      <c r="O1769" s="783"/>
      <c r="P1769" s="784"/>
      <c r="Q1769" s="784"/>
      <c r="R1769" s="784"/>
      <c r="S1769" s="784"/>
      <c r="T1769" s="784"/>
      <c r="U1769" s="784"/>
      <c r="V1769" s="784"/>
      <c r="W1769" s="784"/>
      <c r="X1769" s="784"/>
      <c r="Y1769" s="784"/>
      <c r="Z1769" s="784"/>
      <c r="AA1769" s="784"/>
      <c r="AB1769" s="784"/>
      <c r="AC1769" s="784"/>
      <c r="AD1769" s="784"/>
      <c r="AE1769" s="784"/>
      <c r="AF1769" s="784"/>
      <c r="AG1769" s="784"/>
      <c r="AH1769" s="784"/>
      <c r="AI1769" s="784"/>
      <c r="AJ1769" s="784"/>
      <c r="AK1769" s="784"/>
      <c r="AL1769" s="784"/>
      <c r="AM1769" s="784"/>
      <c r="AN1769" s="784"/>
      <c r="AO1769" s="784"/>
      <c r="AP1769" s="784"/>
      <c r="AQ1769" s="784"/>
      <c r="AR1769" s="784"/>
      <c r="AS1769" s="784"/>
      <c r="AT1769" s="784"/>
      <c r="AU1769" s="784"/>
      <c r="AV1769" s="784"/>
      <c r="AW1769" s="784"/>
      <c r="AX1769" s="784"/>
      <c r="AY1769" s="784"/>
      <c r="AZ1769" s="784"/>
      <c r="BA1769" s="784"/>
      <c r="BB1769" s="784"/>
      <c r="BC1769" s="784"/>
      <c r="BD1769" s="784"/>
      <c r="BE1769" s="784"/>
      <c r="BF1769" s="784"/>
      <c r="BG1769" s="784"/>
      <c r="BH1769" s="784"/>
      <c r="BI1769" s="784"/>
      <c r="BJ1769" s="784"/>
      <c r="BK1769" s="784"/>
      <c r="BL1769" s="784"/>
      <c r="BM1769" s="784"/>
      <c r="BN1769" s="784"/>
      <c r="BO1769" s="784"/>
      <c r="BP1769" s="784"/>
      <c r="BQ1769" s="784"/>
      <c r="BR1769" s="784"/>
      <c r="BS1769" s="784"/>
      <c r="BT1769" s="784"/>
      <c r="BU1769" s="784"/>
      <c r="BV1769" s="784"/>
      <c r="BW1769" s="784"/>
      <c r="BX1769" s="784"/>
      <c r="BY1769" s="784"/>
      <c r="BZ1769" s="784"/>
      <c r="CA1769" s="784"/>
      <c r="CB1769" s="784"/>
      <c r="CC1769" s="784"/>
      <c r="CD1769" s="784"/>
      <c r="CE1769" s="784"/>
      <c r="CF1769" s="784"/>
      <c r="CG1769" s="784"/>
      <c r="CH1769" s="784"/>
      <c r="CI1769" s="784"/>
      <c r="CJ1769" s="784"/>
      <c r="CK1769" s="784"/>
      <c r="CL1769" s="784"/>
      <c r="CM1769" s="784"/>
      <c r="CN1769" s="784"/>
      <c r="CO1769" s="784"/>
      <c r="CP1769" s="784"/>
      <c r="CQ1769" s="784"/>
      <c r="CR1769" s="784"/>
      <c r="CS1769" s="784"/>
      <c r="CT1769" s="784"/>
      <c r="CU1769" s="784"/>
      <c r="CV1769" s="784"/>
      <c r="CW1769" s="784"/>
      <c r="CX1769" s="784"/>
      <c r="CY1769" s="784"/>
      <c r="CZ1769" s="784"/>
      <c r="DA1769" s="784"/>
      <c r="DB1769" s="784"/>
      <c r="DC1769" s="784"/>
      <c r="DD1769" s="784"/>
      <c r="DE1769" s="784"/>
      <c r="DF1769" s="784"/>
      <c r="DG1769" s="784"/>
      <c r="DH1769" s="784"/>
      <c r="DI1769" s="784"/>
      <c r="DJ1769" s="784"/>
      <c r="DK1769" s="784"/>
      <c r="DL1769" s="784"/>
      <c r="DM1769" s="784"/>
      <c r="DN1769" s="784"/>
      <c r="DO1769" s="784"/>
      <c r="DP1769" s="784"/>
      <c r="DQ1769" s="784"/>
      <c r="DR1769" s="784"/>
      <c r="DS1769" s="784"/>
      <c r="DT1769" s="784"/>
      <c r="DU1769" s="784"/>
      <c r="DV1769" s="784"/>
      <c r="DW1769" s="784"/>
      <c r="DX1769" s="784"/>
      <c r="DY1769" s="784"/>
      <c r="DZ1769" s="784"/>
      <c r="EA1769" s="784"/>
      <c r="EB1769" s="784"/>
      <c r="EC1769" s="784"/>
      <c r="ED1769" s="784"/>
      <c r="EE1769" s="784"/>
      <c r="EF1769" s="784"/>
      <c r="EG1769" s="784"/>
      <c r="EH1769" s="784"/>
      <c r="EI1769" s="784"/>
      <c r="EJ1769" s="784"/>
      <c r="EK1769" s="784"/>
      <c r="EL1769" s="784"/>
      <c r="EM1769" s="784"/>
      <c r="EN1769" s="784"/>
      <c r="EO1769" s="784"/>
      <c r="EP1769" s="784"/>
      <c r="EQ1769" s="784"/>
      <c r="ER1769" s="784"/>
      <c r="ES1769" s="784"/>
      <c r="ET1769" s="784"/>
      <c r="EU1769" s="784"/>
      <c r="EV1769" s="784"/>
      <c r="EW1769" s="784"/>
      <c r="EX1769" s="784"/>
      <c r="EY1769" s="784"/>
      <c r="EZ1769" s="784"/>
      <c r="FA1769" s="784"/>
      <c r="FB1769" s="784"/>
      <c r="FC1769" s="784"/>
      <c r="FD1769" s="784"/>
      <c r="FE1769" s="784"/>
      <c r="FF1769" s="784"/>
      <c r="FG1769" s="784"/>
      <c r="FH1769" s="784"/>
      <c r="FI1769" s="784"/>
      <c r="FJ1769" s="784"/>
      <c r="FK1769" s="784"/>
      <c r="FL1769" s="784"/>
      <c r="FM1769" s="784"/>
      <c r="FN1769" s="784"/>
      <c r="FO1769" s="784"/>
      <c r="FP1769" s="784"/>
      <c r="FQ1769" s="784"/>
      <c r="FR1769" s="784"/>
      <c r="FS1769" s="784"/>
      <c r="FT1769" s="784"/>
      <c r="FU1769" s="784"/>
      <c r="FV1769" s="784"/>
      <c r="FW1769" s="784"/>
      <c r="FX1769" s="784"/>
      <c r="FY1769" s="784"/>
      <c r="FZ1769" s="784"/>
      <c r="GA1769" s="784"/>
      <c r="GB1769" s="784"/>
      <c r="GC1769" s="784"/>
    </row>
    <row r="1770" spans="1:185" s="742" customFormat="1" ht="61.5" customHeight="1">
      <c r="A1770" s="785">
        <v>1</v>
      </c>
      <c r="B1770" s="786" t="s">
        <v>3020</v>
      </c>
      <c r="C1770" s="1158" t="s">
        <v>1346</v>
      </c>
      <c r="D1770" s="787">
        <v>1</v>
      </c>
      <c r="E1770" s="787"/>
      <c r="F1770" s="771">
        <f>E1770*D1770</f>
        <v>0</v>
      </c>
      <c r="G1770" s="783"/>
      <c r="H1770" s="783"/>
      <c r="I1770" s="783"/>
      <c r="J1770" s="783"/>
      <c r="K1770" s="783"/>
      <c r="L1770" s="783"/>
      <c r="M1770" s="783"/>
      <c r="N1770" s="783"/>
      <c r="O1770" s="783"/>
      <c r="P1770" s="784"/>
      <c r="Q1770" s="784"/>
      <c r="R1770" s="784"/>
      <c r="S1770" s="784"/>
      <c r="T1770" s="784"/>
      <c r="U1770" s="784"/>
      <c r="V1770" s="784"/>
      <c r="W1770" s="784"/>
      <c r="X1770" s="784"/>
      <c r="Y1770" s="784"/>
      <c r="Z1770" s="784"/>
      <c r="AA1770" s="784"/>
      <c r="AB1770" s="784"/>
      <c r="AC1770" s="784"/>
      <c r="AD1770" s="784"/>
      <c r="AE1770" s="784"/>
      <c r="AF1770" s="784"/>
      <c r="AG1770" s="784"/>
      <c r="AH1770" s="784"/>
      <c r="AI1770" s="784"/>
      <c r="AJ1770" s="784"/>
      <c r="AK1770" s="784"/>
      <c r="AL1770" s="784"/>
      <c r="AM1770" s="784"/>
      <c r="AN1770" s="784"/>
      <c r="AO1770" s="784"/>
      <c r="AP1770" s="784"/>
      <c r="AQ1770" s="784"/>
      <c r="AR1770" s="784"/>
      <c r="AS1770" s="784"/>
      <c r="AT1770" s="784"/>
      <c r="AU1770" s="784"/>
      <c r="AV1770" s="784"/>
      <c r="AW1770" s="784"/>
      <c r="AX1770" s="784"/>
      <c r="AY1770" s="784"/>
      <c r="AZ1770" s="784"/>
      <c r="BA1770" s="784"/>
      <c r="BB1770" s="784"/>
      <c r="BC1770" s="784"/>
      <c r="BD1770" s="784"/>
      <c r="BE1770" s="784"/>
      <c r="BF1770" s="784"/>
      <c r="BG1770" s="784"/>
      <c r="BH1770" s="784"/>
      <c r="BI1770" s="784"/>
      <c r="BJ1770" s="784"/>
      <c r="BK1770" s="784"/>
      <c r="BL1770" s="784"/>
      <c r="BM1770" s="784"/>
      <c r="BN1770" s="784"/>
      <c r="BO1770" s="784"/>
      <c r="BP1770" s="784"/>
      <c r="BQ1770" s="784"/>
      <c r="BR1770" s="784"/>
      <c r="BS1770" s="784"/>
      <c r="BT1770" s="784"/>
      <c r="BU1770" s="784"/>
      <c r="BV1770" s="784"/>
      <c r="BW1770" s="784"/>
      <c r="BX1770" s="784"/>
      <c r="BY1770" s="784"/>
      <c r="BZ1770" s="784"/>
      <c r="CA1770" s="784"/>
      <c r="CB1770" s="784"/>
      <c r="CC1770" s="784"/>
      <c r="CD1770" s="784"/>
      <c r="CE1770" s="784"/>
      <c r="CF1770" s="784"/>
      <c r="CG1770" s="784"/>
      <c r="CH1770" s="784"/>
      <c r="CI1770" s="784"/>
      <c r="CJ1770" s="784"/>
      <c r="CK1770" s="784"/>
      <c r="CL1770" s="784"/>
      <c r="CM1770" s="784"/>
      <c r="CN1770" s="784"/>
      <c r="CO1770" s="784"/>
      <c r="CP1770" s="784"/>
      <c r="CQ1770" s="784"/>
      <c r="CR1770" s="784"/>
      <c r="CS1770" s="784"/>
      <c r="CT1770" s="784"/>
      <c r="CU1770" s="784"/>
      <c r="CV1770" s="784"/>
      <c r="CW1770" s="784"/>
      <c r="CX1770" s="784"/>
      <c r="CY1770" s="784"/>
      <c r="CZ1770" s="784"/>
      <c r="DA1770" s="784"/>
      <c r="DB1770" s="784"/>
      <c r="DC1770" s="784"/>
      <c r="DD1770" s="784"/>
      <c r="DE1770" s="784"/>
      <c r="DF1770" s="784"/>
      <c r="DG1770" s="784"/>
      <c r="DH1770" s="784"/>
      <c r="DI1770" s="784"/>
      <c r="DJ1770" s="784"/>
      <c r="DK1770" s="784"/>
      <c r="DL1770" s="784"/>
      <c r="DM1770" s="784"/>
      <c r="DN1770" s="784"/>
      <c r="DO1770" s="784"/>
      <c r="DP1770" s="784"/>
      <c r="DQ1770" s="784"/>
      <c r="DR1770" s="784"/>
      <c r="DS1770" s="784"/>
      <c r="DT1770" s="784"/>
      <c r="DU1770" s="784"/>
      <c r="DV1770" s="784"/>
      <c r="DW1770" s="784"/>
      <c r="DX1770" s="784"/>
      <c r="DY1770" s="784"/>
      <c r="DZ1770" s="784"/>
      <c r="EA1770" s="784"/>
      <c r="EB1770" s="784"/>
      <c r="EC1770" s="784"/>
      <c r="ED1770" s="784"/>
      <c r="EE1770" s="784"/>
      <c r="EF1770" s="784"/>
      <c r="EG1770" s="784"/>
      <c r="EH1770" s="784"/>
      <c r="EI1770" s="784"/>
      <c r="EJ1770" s="784"/>
      <c r="EK1770" s="784"/>
      <c r="EL1770" s="784"/>
      <c r="EM1770" s="784"/>
      <c r="EN1770" s="784"/>
      <c r="EO1770" s="784"/>
      <c r="EP1770" s="784"/>
      <c r="EQ1770" s="784"/>
      <c r="ER1770" s="784"/>
      <c r="ES1770" s="784"/>
      <c r="ET1770" s="784"/>
      <c r="EU1770" s="784"/>
      <c r="EV1770" s="784"/>
      <c r="EW1770" s="784"/>
      <c r="EX1770" s="784"/>
      <c r="EY1770" s="784"/>
      <c r="EZ1770" s="784"/>
      <c r="FA1770" s="784"/>
      <c r="FB1770" s="784"/>
      <c r="FC1770" s="784"/>
      <c r="FD1770" s="784"/>
      <c r="FE1770" s="784"/>
      <c r="FF1770" s="784"/>
      <c r="FG1770" s="784"/>
      <c r="FH1770" s="784"/>
      <c r="FI1770" s="784"/>
      <c r="FJ1770" s="784"/>
      <c r="FK1770" s="784"/>
      <c r="FL1770" s="784"/>
      <c r="FM1770" s="784"/>
      <c r="FN1770" s="784"/>
      <c r="FO1770" s="784"/>
      <c r="FP1770" s="784"/>
      <c r="FQ1770" s="784"/>
      <c r="FR1770" s="784"/>
      <c r="FS1770" s="784"/>
      <c r="FT1770" s="784"/>
      <c r="FU1770" s="784"/>
      <c r="FV1770" s="784"/>
      <c r="FW1770" s="784"/>
      <c r="FX1770" s="784"/>
      <c r="FY1770" s="784"/>
      <c r="FZ1770" s="784"/>
      <c r="GA1770" s="784"/>
      <c r="GB1770" s="784"/>
      <c r="GC1770" s="784"/>
    </row>
    <row r="1771" spans="1:185" s="742" customFormat="1">
      <c r="A1771" s="780"/>
      <c r="B1771" s="786"/>
      <c r="C1771" s="1158"/>
      <c r="D1771" s="787"/>
      <c r="E1771" s="787"/>
      <c r="F1771" s="771"/>
      <c r="G1771" s="783"/>
      <c r="H1771" s="783"/>
      <c r="I1771" s="783"/>
      <c r="J1771" s="783"/>
      <c r="K1771" s="783"/>
      <c r="L1771" s="783"/>
      <c r="M1771" s="783"/>
      <c r="N1771" s="783"/>
      <c r="O1771" s="783"/>
      <c r="P1771" s="784"/>
      <c r="Q1771" s="784"/>
      <c r="R1771" s="784"/>
      <c r="S1771" s="784"/>
      <c r="T1771" s="784"/>
      <c r="U1771" s="784"/>
      <c r="V1771" s="784"/>
      <c r="W1771" s="784"/>
      <c r="X1771" s="784"/>
      <c r="Y1771" s="784"/>
      <c r="Z1771" s="784"/>
      <c r="AA1771" s="784"/>
      <c r="AB1771" s="784"/>
      <c r="AC1771" s="784"/>
      <c r="AD1771" s="784"/>
      <c r="AE1771" s="784"/>
      <c r="AF1771" s="784"/>
      <c r="AG1771" s="784"/>
      <c r="AH1771" s="784"/>
      <c r="AI1771" s="784"/>
      <c r="AJ1771" s="784"/>
      <c r="AK1771" s="784"/>
      <c r="AL1771" s="784"/>
      <c r="AM1771" s="784"/>
      <c r="AN1771" s="784"/>
      <c r="AO1771" s="784"/>
      <c r="AP1771" s="784"/>
      <c r="AQ1771" s="784"/>
      <c r="AR1771" s="784"/>
      <c r="AS1771" s="784"/>
      <c r="AT1771" s="784"/>
      <c r="AU1771" s="784"/>
      <c r="AV1771" s="784"/>
      <c r="AW1771" s="784"/>
      <c r="AX1771" s="784"/>
      <c r="AY1771" s="784"/>
      <c r="AZ1771" s="784"/>
      <c r="BA1771" s="784"/>
      <c r="BB1771" s="784"/>
      <c r="BC1771" s="784"/>
      <c r="BD1771" s="784"/>
      <c r="BE1771" s="784"/>
      <c r="BF1771" s="784"/>
      <c r="BG1771" s="784"/>
      <c r="BH1771" s="784"/>
      <c r="BI1771" s="784"/>
      <c r="BJ1771" s="784"/>
      <c r="BK1771" s="784"/>
      <c r="BL1771" s="784"/>
      <c r="BM1771" s="784"/>
      <c r="BN1771" s="784"/>
      <c r="BO1771" s="784"/>
      <c r="BP1771" s="784"/>
      <c r="BQ1771" s="784"/>
      <c r="BR1771" s="784"/>
      <c r="BS1771" s="784"/>
      <c r="BT1771" s="784"/>
      <c r="BU1771" s="784"/>
      <c r="BV1771" s="784"/>
      <c r="BW1771" s="784"/>
      <c r="BX1771" s="784"/>
      <c r="BY1771" s="784"/>
      <c r="BZ1771" s="784"/>
      <c r="CA1771" s="784"/>
      <c r="CB1771" s="784"/>
      <c r="CC1771" s="784"/>
      <c r="CD1771" s="784"/>
      <c r="CE1771" s="784"/>
      <c r="CF1771" s="784"/>
      <c r="CG1771" s="784"/>
      <c r="CH1771" s="784"/>
      <c r="CI1771" s="784"/>
      <c r="CJ1771" s="784"/>
      <c r="CK1771" s="784"/>
      <c r="CL1771" s="784"/>
      <c r="CM1771" s="784"/>
      <c r="CN1771" s="784"/>
      <c r="CO1771" s="784"/>
      <c r="CP1771" s="784"/>
      <c r="CQ1771" s="784"/>
      <c r="CR1771" s="784"/>
      <c r="CS1771" s="784"/>
      <c r="CT1771" s="784"/>
      <c r="CU1771" s="784"/>
      <c r="CV1771" s="784"/>
      <c r="CW1771" s="784"/>
      <c r="CX1771" s="784"/>
      <c r="CY1771" s="784"/>
      <c r="CZ1771" s="784"/>
      <c r="DA1771" s="784"/>
      <c r="DB1771" s="784"/>
      <c r="DC1771" s="784"/>
      <c r="DD1771" s="784"/>
      <c r="DE1771" s="784"/>
      <c r="DF1771" s="784"/>
      <c r="DG1771" s="784"/>
      <c r="DH1771" s="784"/>
      <c r="DI1771" s="784"/>
      <c r="DJ1771" s="784"/>
      <c r="DK1771" s="784"/>
      <c r="DL1771" s="784"/>
      <c r="DM1771" s="784"/>
      <c r="DN1771" s="784"/>
      <c r="DO1771" s="784"/>
      <c r="DP1771" s="784"/>
      <c r="DQ1771" s="784"/>
      <c r="DR1771" s="784"/>
      <c r="DS1771" s="784"/>
      <c r="DT1771" s="784"/>
      <c r="DU1771" s="784"/>
      <c r="DV1771" s="784"/>
      <c r="DW1771" s="784"/>
      <c r="DX1771" s="784"/>
      <c r="DY1771" s="784"/>
      <c r="DZ1771" s="784"/>
      <c r="EA1771" s="784"/>
      <c r="EB1771" s="784"/>
      <c r="EC1771" s="784"/>
      <c r="ED1771" s="784"/>
      <c r="EE1771" s="784"/>
      <c r="EF1771" s="784"/>
      <c r="EG1771" s="784"/>
      <c r="EH1771" s="784"/>
      <c r="EI1771" s="784"/>
      <c r="EJ1771" s="784"/>
      <c r="EK1771" s="784"/>
      <c r="EL1771" s="784"/>
      <c r="EM1771" s="784"/>
      <c r="EN1771" s="784"/>
      <c r="EO1771" s="784"/>
      <c r="EP1771" s="784"/>
      <c r="EQ1771" s="784"/>
      <c r="ER1771" s="784"/>
      <c r="ES1771" s="784"/>
      <c r="ET1771" s="784"/>
      <c r="EU1771" s="784"/>
      <c r="EV1771" s="784"/>
      <c r="EW1771" s="784"/>
      <c r="EX1771" s="784"/>
      <c r="EY1771" s="784"/>
      <c r="EZ1771" s="784"/>
      <c r="FA1771" s="784"/>
      <c r="FB1771" s="784"/>
      <c r="FC1771" s="784"/>
      <c r="FD1771" s="784"/>
      <c r="FE1771" s="784"/>
      <c r="FF1771" s="784"/>
      <c r="FG1771" s="784"/>
      <c r="FH1771" s="784"/>
      <c r="FI1771" s="784"/>
      <c r="FJ1771" s="784"/>
      <c r="FK1771" s="784"/>
      <c r="FL1771" s="784"/>
      <c r="FM1771" s="784"/>
      <c r="FN1771" s="784"/>
      <c r="FO1771" s="784"/>
      <c r="FP1771" s="784"/>
      <c r="FQ1771" s="784"/>
      <c r="FR1771" s="784"/>
      <c r="FS1771" s="784"/>
      <c r="FT1771" s="784"/>
      <c r="FU1771" s="784"/>
      <c r="FV1771" s="784"/>
      <c r="FW1771" s="784"/>
      <c r="FX1771" s="784"/>
      <c r="FY1771" s="784"/>
      <c r="FZ1771" s="784"/>
      <c r="GA1771" s="784"/>
      <c r="GB1771" s="784"/>
      <c r="GC1771" s="784"/>
    </row>
    <row r="1772" spans="1:185" s="742" customFormat="1" ht="195.75" customHeight="1">
      <c r="A1772" s="785">
        <v>2</v>
      </c>
      <c r="B1772" s="786" t="s">
        <v>2892</v>
      </c>
      <c r="C1772" s="1158" t="s">
        <v>223</v>
      </c>
      <c r="D1772" s="787">
        <v>1</v>
      </c>
      <c r="E1772" s="787"/>
      <c r="F1772" s="771">
        <f>E1772*D1772</f>
        <v>0</v>
      </c>
      <c r="G1772" s="783"/>
      <c r="H1772" s="783"/>
      <c r="I1772" s="783"/>
      <c r="J1772" s="783"/>
      <c r="K1772" s="783"/>
      <c r="L1772" s="783"/>
      <c r="M1772" s="783"/>
      <c r="N1772" s="783"/>
      <c r="O1772" s="783"/>
      <c r="P1772" s="784"/>
      <c r="Q1772" s="784"/>
      <c r="R1772" s="784"/>
      <c r="S1772" s="784"/>
      <c r="T1772" s="784"/>
      <c r="U1772" s="784"/>
      <c r="V1772" s="784"/>
      <c r="W1772" s="784"/>
      <c r="X1772" s="784"/>
      <c r="Y1772" s="784"/>
      <c r="Z1772" s="784"/>
      <c r="AA1772" s="784"/>
      <c r="AB1772" s="784"/>
      <c r="AC1772" s="784"/>
      <c r="AD1772" s="784"/>
      <c r="AE1772" s="784"/>
      <c r="AF1772" s="784"/>
      <c r="AG1772" s="784"/>
      <c r="AH1772" s="784"/>
      <c r="AI1772" s="784"/>
      <c r="AJ1772" s="784"/>
      <c r="AK1772" s="784"/>
      <c r="AL1772" s="784"/>
      <c r="AM1772" s="784"/>
      <c r="AN1772" s="784"/>
      <c r="AO1772" s="784"/>
      <c r="AP1772" s="784"/>
      <c r="AQ1772" s="784"/>
      <c r="AR1772" s="784"/>
      <c r="AS1772" s="784"/>
      <c r="AT1772" s="784"/>
      <c r="AU1772" s="784"/>
      <c r="AV1772" s="784"/>
      <c r="AW1772" s="784"/>
      <c r="AX1772" s="784"/>
      <c r="AY1772" s="784"/>
      <c r="AZ1772" s="784"/>
      <c r="BA1772" s="784"/>
      <c r="BB1772" s="784"/>
      <c r="BC1772" s="784"/>
      <c r="BD1772" s="784"/>
      <c r="BE1772" s="784"/>
      <c r="BF1772" s="784"/>
      <c r="BG1772" s="784"/>
      <c r="BH1772" s="784"/>
      <c r="BI1772" s="784"/>
      <c r="BJ1772" s="784"/>
      <c r="BK1772" s="784"/>
      <c r="BL1772" s="784"/>
      <c r="BM1772" s="784"/>
      <c r="BN1772" s="784"/>
      <c r="BO1772" s="784"/>
      <c r="BP1772" s="784"/>
      <c r="BQ1772" s="784"/>
      <c r="BR1772" s="784"/>
      <c r="BS1772" s="784"/>
      <c r="BT1772" s="784"/>
      <c r="BU1772" s="784"/>
      <c r="BV1772" s="784"/>
      <c r="BW1772" s="784"/>
      <c r="BX1772" s="784"/>
      <c r="BY1772" s="784"/>
      <c r="BZ1772" s="784"/>
      <c r="CA1772" s="784"/>
      <c r="CB1772" s="784"/>
      <c r="CC1772" s="784"/>
      <c r="CD1772" s="784"/>
      <c r="CE1772" s="784"/>
      <c r="CF1772" s="784"/>
      <c r="CG1772" s="784"/>
      <c r="CH1772" s="784"/>
      <c r="CI1772" s="784"/>
      <c r="CJ1772" s="784"/>
      <c r="CK1772" s="784"/>
      <c r="CL1772" s="784"/>
      <c r="CM1772" s="784"/>
      <c r="CN1772" s="784"/>
      <c r="CO1772" s="784"/>
      <c r="CP1772" s="784"/>
      <c r="CQ1772" s="784"/>
      <c r="CR1772" s="784"/>
      <c r="CS1772" s="784"/>
      <c r="CT1772" s="784"/>
      <c r="CU1772" s="784"/>
      <c r="CV1772" s="784"/>
      <c r="CW1772" s="784"/>
      <c r="CX1772" s="784"/>
      <c r="CY1772" s="784"/>
      <c r="CZ1772" s="784"/>
      <c r="DA1772" s="784"/>
      <c r="DB1772" s="784"/>
      <c r="DC1772" s="784"/>
      <c r="DD1772" s="784"/>
      <c r="DE1772" s="784"/>
      <c r="DF1772" s="784"/>
      <c r="DG1772" s="784"/>
      <c r="DH1772" s="784"/>
      <c r="DI1772" s="784"/>
      <c r="DJ1772" s="784"/>
      <c r="DK1772" s="784"/>
      <c r="DL1772" s="784"/>
      <c r="DM1772" s="784"/>
      <c r="DN1772" s="784"/>
      <c r="DO1772" s="784"/>
      <c r="DP1772" s="784"/>
      <c r="DQ1772" s="784"/>
      <c r="DR1772" s="784"/>
      <c r="DS1772" s="784"/>
      <c r="DT1772" s="784"/>
      <c r="DU1772" s="784"/>
      <c r="DV1772" s="784"/>
      <c r="DW1772" s="784"/>
      <c r="DX1772" s="784"/>
      <c r="DY1772" s="784"/>
      <c r="DZ1772" s="784"/>
      <c r="EA1772" s="784"/>
      <c r="EB1772" s="784"/>
      <c r="EC1772" s="784"/>
      <c r="ED1772" s="784"/>
      <c r="EE1772" s="784"/>
      <c r="EF1772" s="784"/>
      <c r="EG1772" s="784"/>
      <c r="EH1772" s="784"/>
      <c r="EI1772" s="784"/>
      <c r="EJ1772" s="784"/>
      <c r="EK1772" s="784"/>
      <c r="EL1772" s="784"/>
      <c r="EM1772" s="784"/>
      <c r="EN1772" s="784"/>
      <c r="EO1772" s="784"/>
      <c r="EP1772" s="784"/>
      <c r="EQ1772" s="784"/>
      <c r="ER1772" s="784"/>
      <c r="ES1772" s="784"/>
      <c r="ET1772" s="784"/>
      <c r="EU1772" s="784"/>
      <c r="EV1772" s="784"/>
      <c r="EW1772" s="784"/>
      <c r="EX1772" s="784"/>
      <c r="EY1772" s="784"/>
      <c r="EZ1772" s="784"/>
      <c r="FA1772" s="784"/>
      <c r="FB1772" s="784"/>
      <c r="FC1772" s="784"/>
      <c r="FD1772" s="784"/>
      <c r="FE1772" s="784"/>
      <c r="FF1772" s="784"/>
      <c r="FG1772" s="784"/>
      <c r="FH1772" s="784"/>
      <c r="FI1772" s="784"/>
      <c r="FJ1772" s="784"/>
      <c r="FK1772" s="784"/>
      <c r="FL1772" s="784"/>
      <c r="FM1772" s="784"/>
      <c r="FN1772" s="784"/>
      <c r="FO1772" s="784"/>
      <c r="FP1772" s="784"/>
      <c r="FQ1772" s="784"/>
      <c r="FR1772" s="784"/>
      <c r="FS1772" s="784"/>
      <c r="FT1772" s="784"/>
      <c r="FU1772" s="784"/>
      <c r="FV1772" s="784"/>
      <c r="FW1772" s="784"/>
      <c r="FX1772" s="784"/>
      <c r="FY1772" s="784"/>
      <c r="FZ1772" s="784"/>
      <c r="GA1772" s="784"/>
      <c r="GB1772" s="784"/>
      <c r="GC1772" s="784"/>
    </row>
    <row r="1773" spans="1:185" s="742" customFormat="1">
      <c r="A1773" s="780"/>
      <c r="B1773" s="786"/>
      <c r="C1773" s="1158"/>
      <c r="D1773" s="787"/>
      <c r="E1773" s="787"/>
      <c r="F1773" s="771"/>
      <c r="G1773" s="783"/>
      <c r="H1773" s="783"/>
      <c r="I1773" s="783"/>
      <c r="J1773" s="783"/>
      <c r="K1773" s="783"/>
      <c r="L1773" s="783"/>
      <c r="M1773" s="783"/>
      <c r="N1773" s="783"/>
      <c r="O1773" s="783"/>
      <c r="P1773" s="784"/>
      <c r="Q1773" s="784"/>
      <c r="R1773" s="784"/>
      <c r="S1773" s="784"/>
      <c r="T1773" s="784"/>
      <c r="U1773" s="784"/>
      <c r="V1773" s="784"/>
      <c r="W1773" s="784"/>
      <c r="X1773" s="784"/>
      <c r="Y1773" s="784"/>
      <c r="Z1773" s="784"/>
      <c r="AA1773" s="784"/>
      <c r="AB1773" s="784"/>
      <c r="AC1773" s="784"/>
      <c r="AD1773" s="784"/>
      <c r="AE1773" s="784"/>
      <c r="AF1773" s="784"/>
      <c r="AG1773" s="784"/>
      <c r="AH1773" s="784"/>
      <c r="AI1773" s="784"/>
      <c r="AJ1773" s="784"/>
      <c r="AK1773" s="784"/>
      <c r="AL1773" s="784"/>
      <c r="AM1773" s="784"/>
      <c r="AN1773" s="784"/>
      <c r="AO1773" s="784"/>
      <c r="AP1773" s="784"/>
      <c r="AQ1773" s="784"/>
      <c r="AR1773" s="784"/>
      <c r="AS1773" s="784"/>
      <c r="AT1773" s="784"/>
      <c r="AU1773" s="784"/>
      <c r="AV1773" s="784"/>
      <c r="AW1773" s="784"/>
      <c r="AX1773" s="784"/>
      <c r="AY1773" s="784"/>
      <c r="AZ1773" s="784"/>
      <c r="BA1773" s="784"/>
      <c r="BB1773" s="784"/>
      <c r="BC1773" s="784"/>
      <c r="BD1773" s="784"/>
      <c r="BE1773" s="784"/>
      <c r="BF1773" s="784"/>
      <c r="BG1773" s="784"/>
      <c r="BH1773" s="784"/>
      <c r="BI1773" s="784"/>
      <c r="BJ1773" s="784"/>
      <c r="BK1773" s="784"/>
      <c r="BL1773" s="784"/>
      <c r="BM1773" s="784"/>
      <c r="BN1773" s="784"/>
      <c r="BO1773" s="784"/>
      <c r="BP1773" s="784"/>
      <c r="BQ1773" s="784"/>
      <c r="BR1773" s="784"/>
      <c r="BS1773" s="784"/>
      <c r="BT1773" s="784"/>
      <c r="BU1773" s="784"/>
      <c r="BV1773" s="784"/>
      <c r="BW1773" s="784"/>
      <c r="BX1773" s="784"/>
      <c r="BY1773" s="784"/>
      <c r="BZ1773" s="784"/>
      <c r="CA1773" s="784"/>
      <c r="CB1773" s="784"/>
      <c r="CC1773" s="784"/>
      <c r="CD1773" s="784"/>
      <c r="CE1773" s="784"/>
      <c r="CF1773" s="784"/>
      <c r="CG1773" s="784"/>
      <c r="CH1773" s="784"/>
      <c r="CI1773" s="784"/>
      <c r="CJ1773" s="784"/>
      <c r="CK1773" s="784"/>
      <c r="CL1773" s="784"/>
      <c r="CM1773" s="784"/>
      <c r="CN1773" s="784"/>
      <c r="CO1773" s="784"/>
      <c r="CP1773" s="784"/>
      <c r="CQ1773" s="784"/>
      <c r="CR1773" s="784"/>
      <c r="CS1773" s="784"/>
      <c r="CT1773" s="784"/>
      <c r="CU1773" s="784"/>
      <c r="CV1773" s="784"/>
      <c r="CW1773" s="784"/>
      <c r="CX1773" s="784"/>
      <c r="CY1773" s="784"/>
      <c r="CZ1773" s="784"/>
      <c r="DA1773" s="784"/>
      <c r="DB1773" s="784"/>
      <c r="DC1773" s="784"/>
      <c r="DD1773" s="784"/>
      <c r="DE1773" s="784"/>
      <c r="DF1773" s="784"/>
      <c r="DG1773" s="784"/>
      <c r="DH1773" s="784"/>
      <c r="DI1773" s="784"/>
      <c r="DJ1773" s="784"/>
      <c r="DK1773" s="784"/>
      <c r="DL1773" s="784"/>
      <c r="DM1773" s="784"/>
      <c r="DN1773" s="784"/>
      <c r="DO1773" s="784"/>
      <c r="DP1773" s="784"/>
      <c r="DQ1773" s="784"/>
      <c r="DR1773" s="784"/>
      <c r="DS1773" s="784"/>
      <c r="DT1773" s="784"/>
      <c r="DU1773" s="784"/>
      <c r="DV1773" s="784"/>
      <c r="DW1773" s="784"/>
      <c r="DX1773" s="784"/>
      <c r="DY1773" s="784"/>
      <c r="DZ1773" s="784"/>
      <c r="EA1773" s="784"/>
      <c r="EB1773" s="784"/>
      <c r="EC1773" s="784"/>
      <c r="ED1773" s="784"/>
      <c r="EE1773" s="784"/>
      <c r="EF1773" s="784"/>
      <c r="EG1773" s="784"/>
      <c r="EH1773" s="784"/>
      <c r="EI1773" s="784"/>
      <c r="EJ1773" s="784"/>
      <c r="EK1773" s="784"/>
      <c r="EL1773" s="784"/>
      <c r="EM1773" s="784"/>
      <c r="EN1773" s="784"/>
      <c r="EO1773" s="784"/>
      <c r="EP1773" s="784"/>
      <c r="EQ1773" s="784"/>
      <c r="ER1773" s="784"/>
      <c r="ES1773" s="784"/>
      <c r="ET1773" s="784"/>
      <c r="EU1773" s="784"/>
      <c r="EV1773" s="784"/>
      <c r="EW1773" s="784"/>
      <c r="EX1773" s="784"/>
      <c r="EY1773" s="784"/>
      <c r="EZ1773" s="784"/>
      <c r="FA1773" s="784"/>
      <c r="FB1773" s="784"/>
      <c r="FC1773" s="784"/>
      <c r="FD1773" s="784"/>
      <c r="FE1773" s="784"/>
      <c r="FF1773" s="784"/>
      <c r="FG1773" s="784"/>
      <c r="FH1773" s="784"/>
      <c r="FI1773" s="784"/>
      <c r="FJ1773" s="784"/>
      <c r="FK1773" s="784"/>
      <c r="FL1773" s="784"/>
      <c r="FM1773" s="784"/>
      <c r="FN1773" s="784"/>
      <c r="FO1773" s="784"/>
      <c r="FP1773" s="784"/>
      <c r="FQ1773" s="784"/>
      <c r="FR1773" s="784"/>
      <c r="FS1773" s="784"/>
      <c r="FT1773" s="784"/>
      <c r="FU1773" s="784"/>
      <c r="FV1773" s="784"/>
      <c r="FW1773" s="784"/>
      <c r="FX1773" s="784"/>
      <c r="FY1773" s="784"/>
      <c r="FZ1773" s="784"/>
      <c r="GA1773" s="784"/>
      <c r="GB1773" s="784"/>
      <c r="GC1773" s="784"/>
    </row>
    <row r="1774" spans="1:185" s="742" customFormat="1" ht="24">
      <c r="A1774" s="785">
        <v>3</v>
      </c>
      <c r="B1774" s="786" t="s">
        <v>2211</v>
      </c>
      <c r="C1774" s="1158" t="s">
        <v>223</v>
      </c>
      <c r="D1774" s="787">
        <v>3</v>
      </c>
      <c r="E1774" s="787"/>
      <c r="F1774" s="771">
        <f>E1774*D1774</f>
        <v>0</v>
      </c>
      <c r="G1774" s="783"/>
      <c r="H1774" s="783"/>
      <c r="I1774" s="783"/>
      <c r="J1774" s="783"/>
      <c r="K1774" s="783"/>
      <c r="L1774" s="783"/>
      <c r="M1774" s="783"/>
      <c r="N1774" s="783"/>
      <c r="O1774" s="783"/>
      <c r="P1774" s="784"/>
      <c r="Q1774" s="784"/>
      <c r="R1774" s="784"/>
      <c r="S1774" s="784"/>
      <c r="T1774" s="784"/>
      <c r="U1774" s="784"/>
      <c r="V1774" s="784"/>
      <c r="W1774" s="784"/>
      <c r="X1774" s="784"/>
      <c r="Y1774" s="784"/>
      <c r="Z1774" s="784"/>
      <c r="AA1774" s="784"/>
      <c r="AB1774" s="784"/>
      <c r="AC1774" s="784"/>
      <c r="AD1774" s="784"/>
      <c r="AE1774" s="784"/>
      <c r="AF1774" s="784"/>
      <c r="AG1774" s="784"/>
      <c r="AH1774" s="784"/>
      <c r="AI1774" s="784"/>
      <c r="AJ1774" s="784"/>
      <c r="AK1774" s="784"/>
      <c r="AL1774" s="784"/>
      <c r="AM1774" s="784"/>
      <c r="AN1774" s="784"/>
      <c r="AO1774" s="784"/>
      <c r="AP1774" s="784"/>
      <c r="AQ1774" s="784"/>
      <c r="AR1774" s="784"/>
      <c r="AS1774" s="784"/>
      <c r="AT1774" s="784"/>
      <c r="AU1774" s="784"/>
      <c r="AV1774" s="784"/>
      <c r="AW1774" s="784"/>
      <c r="AX1774" s="784"/>
      <c r="AY1774" s="784"/>
      <c r="AZ1774" s="784"/>
      <c r="BA1774" s="784"/>
      <c r="BB1774" s="784"/>
      <c r="BC1774" s="784"/>
      <c r="BD1774" s="784"/>
      <c r="BE1774" s="784"/>
      <c r="BF1774" s="784"/>
      <c r="BG1774" s="784"/>
      <c r="BH1774" s="784"/>
      <c r="BI1774" s="784"/>
      <c r="BJ1774" s="784"/>
      <c r="BK1774" s="784"/>
      <c r="BL1774" s="784"/>
      <c r="BM1774" s="784"/>
      <c r="BN1774" s="784"/>
      <c r="BO1774" s="784"/>
      <c r="BP1774" s="784"/>
      <c r="BQ1774" s="784"/>
      <c r="BR1774" s="784"/>
      <c r="BS1774" s="784"/>
      <c r="BT1774" s="784"/>
      <c r="BU1774" s="784"/>
      <c r="BV1774" s="784"/>
      <c r="BW1774" s="784"/>
      <c r="BX1774" s="784"/>
      <c r="BY1774" s="784"/>
      <c r="BZ1774" s="784"/>
      <c r="CA1774" s="784"/>
      <c r="CB1774" s="784"/>
      <c r="CC1774" s="784"/>
      <c r="CD1774" s="784"/>
      <c r="CE1774" s="784"/>
      <c r="CF1774" s="784"/>
      <c r="CG1774" s="784"/>
      <c r="CH1774" s="784"/>
      <c r="CI1774" s="784"/>
      <c r="CJ1774" s="784"/>
      <c r="CK1774" s="784"/>
      <c r="CL1774" s="784"/>
      <c r="CM1774" s="784"/>
      <c r="CN1774" s="784"/>
      <c r="CO1774" s="784"/>
      <c r="CP1774" s="784"/>
      <c r="CQ1774" s="784"/>
      <c r="CR1774" s="784"/>
      <c r="CS1774" s="784"/>
      <c r="CT1774" s="784"/>
      <c r="CU1774" s="784"/>
      <c r="CV1774" s="784"/>
      <c r="CW1774" s="784"/>
      <c r="CX1774" s="784"/>
      <c r="CY1774" s="784"/>
      <c r="CZ1774" s="784"/>
      <c r="DA1774" s="784"/>
      <c r="DB1774" s="784"/>
      <c r="DC1774" s="784"/>
      <c r="DD1774" s="784"/>
      <c r="DE1774" s="784"/>
      <c r="DF1774" s="784"/>
      <c r="DG1774" s="784"/>
      <c r="DH1774" s="784"/>
      <c r="DI1774" s="784"/>
      <c r="DJ1774" s="784"/>
      <c r="DK1774" s="784"/>
      <c r="DL1774" s="784"/>
      <c r="DM1774" s="784"/>
      <c r="DN1774" s="784"/>
      <c r="DO1774" s="784"/>
      <c r="DP1774" s="784"/>
      <c r="DQ1774" s="784"/>
      <c r="DR1774" s="784"/>
      <c r="DS1774" s="784"/>
      <c r="DT1774" s="784"/>
      <c r="DU1774" s="784"/>
      <c r="DV1774" s="784"/>
      <c r="DW1774" s="784"/>
      <c r="DX1774" s="784"/>
      <c r="DY1774" s="784"/>
      <c r="DZ1774" s="784"/>
      <c r="EA1774" s="784"/>
      <c r="EB1774" s="784"/>
      <c r="EC1774" s="784"/>
      <c r="ED1774" s="784"/>
      <c r="EE1774" s="784"/>
      <c r="EF1774" s="784"/>
      <c r="EG1774" s="784"/>
      <c r="EH1774" s="784"/>
      <c r="EI1774" s="784"/>
      <c r="EJ1774" s="784"/>
      <c r="EK1774" s="784"/>
      <c r="EL1774" s="784"/>
      <c r="EM1774" s="784"/>
      <c r="EN1774" s="784"/>
      <c r="EO1774" s="784"/>
      <c r="EP1774" s="784"/>
      <c r="EQ1774" s="784"/>
      <c r="ER1774" s="784"/>
      <c r="ES1774" s="784"/>
      <c r="ET1774" s="784"/>
      <c r="EU1774" s="784"/>
      <c r="EV1774" s="784"/>
      <c r="EW1774" s="784"/>
      <c r="EX1774" s="784"/>
      <c r="EY1774" s="784"/>
      <c r="EZ1774" s="784"/>
      <c r="FA1774" s="784"/>
      <c r="FB1774" s="784"/>
      <c r="FC1774" s="784"/>
      <c r="FD1774" s="784"/>
      <c r="FE1774" s="784"/>
      <c r="FF1774" s="784"/>
      <c r="FG1774" s="784"/>
      <c r="FH1774" s="784"/>
      <c r="FI1774" s="784"/>
      <c r="FJ1774" s="784"/>
      <c r="FK1774" s="784"/>
      <c r="FL1774" s="784"/>
      <c r="FM1774" s="784"/>
      <c r="FN1774" s="784"/>
      <c r="FO1774" s="784"/>
      <c r="FP1774" s="784"/>
      <c r="FQ1774" s="784"/>
      <c r="FR1774" s="784"/>
      <c r="FS1774" s="784"/>
      <c r="FT1774" s="784"/>
      <c r="FU1774" s="784"/>
      <c r="FV1774" s="784"/>
      <c r="FW1774" s="784"/>
      <c r="FX1774" s="784"/>
      <c r="FY1774" s="784"/>
      <c r="FZ1774" s="784"/>
      <c r="GA1774" s="784"/>
      <c r="GB1774" s="784"/>
      <c r="GC1774" s="784"/>
    </row>
    <row r="1775" spans="1:185" s="742" customFormat="1">
      <c r="A1775" s="780"/>
      <c r="B1775" s="786"/>
      <c r="C1775" s="1158"/>
      <c r="D1775" s="787"/>
      <c r="E1775" s="787"/>
      <c r="F1775" s="771"/>
      <c r="G1775" s="783"/>
      <c r="H1775" s="783"/>
      <c r="I1775" s="783"/>
      <c r="J1775" s="783"/>
      <c r="K1775" s="783"/>
      <c r="L1775" s="783"/>
      <c r="M1775" s="783"/>
      <c r="N1775" s="783"/>
      <c r="O1775" s="783"/>
      <c r="P1775" s="784"/>
      <c r="Q1775" s="784"/>
      <c r="R1775" s="784"/>
      <c r="S1775" s="784"/>
      <c r="T1775" s="784"/>
      <c r="U1775" s="784"/>
      <c r="V1775" s="784"/>
      <c r="W1775" s="784"/>
      <c r="X1775" s="784"/>
      <c r="Y1775" s="784"/>
      <c r="Z1775" s="784"/>
      <c r="AA1775" s="784"/>
      <c r="AB1775" s="784"/>
      <c r="AC1775" s="784"/>
      <c r="AD1775" s="784"/>
      <c r="AE1775" s="784"/>
      <c r="AF1775" s="784"/>
      <c r="AG1775" s="784"/>
      <c r="AH1775" s="784"/>
      <c r="AI1775" s="784"/>
      <c r="AJ1775" s="784"/>
      <c r="AK1775" s="784"/>
      <c r="AL1775" s="784"/>
      <c r="AM1775" s="784"/>
      <c r="AN1775" s="784"/>
      <c r="AO1775" s="784"/>
      <c r="AP1775" s="784"/>
      <c r="AQ1775" s="784"/>
      <c r="AR1775" s="784"/>
      <c r="AS1775" s="784"/>
      <c r="AT1775" s="784"/>
      <c r="AU1775" s="784"/>
      <c r="AV1775" s="784"/>
      <c r="AW1775" s="784"/>
      <c r="AX1775" s="784"/>
      <c r="AY1775" s="784"/>
      <c r="AZ1775" s="784"/>
      <c r="BA1775" s="784"/>
      <c r="BB1775" s="784"/>
      <c r="BC1775" s="784"/>
      <c r="BD1775" s="784"/>
      <c r="BE1775" s="784"/>
      <c r="BF1775" s="784"/>
      <c r="BG1775" s="784"/>
      <c r="BH1775" s="784"/>
      <c r="BI1775" s="784"/>
      <c r="BJ1775" s="784"/>
      <c r="BK1775" s="784"/>
      <c r="BL1775" s="784"/>
      <c r="BM1775" s="784"/>
      <c r="BN1775" s="784"/>
      <c r="BO1775" s="784"/>
      <c r="BP1775" s="784"/>
      <c r="BQ1775" s="784"/>
      <c r="BR1775" s="784"/>
      <c r="BS1775" s="784"/>
      <c r="BT1775" s="784"/>
      <c r="BU1775" s="784"/>
      <c r="BV1775" s="784"/>
      <c r="BW1775" s="784"/>
      <c r="BX1775" s="784"/>
      <c r="BY1775" s="784"/>
      <c r="BZ1775" s="784"/>
      <c r="CA1775" s="784"/>
      <c r="CB1775" s="784"/>
      <c r="CC1775" s="784"/>
      <c r="CD1775" s="784"/>
      <c r="CE1775" s="784"/>
      <c r="CF1775" s="784"/>
      <c r="CG1775" s="784"/>
      <c r="CH1775" s="784"/>
      <c r="CI1775" s="784"/>
      <c r="CJ1775" s="784"/>
      <c r="CK1775" s="784"/>
      <c r="CL1775" s="784"/>
      <c r="CM1775" s="784"/>
      <c r="CN1775" s="784"/>
      <c r="CO1775" s="784"/>
      <c r="CP1775" s="784"/>
      <c r="CQ1775" s="784"/>
      <c r="CR1775" s="784"/>
      <c r="CS1775" s="784"/>
      <c r="CT1775" s="784"/>
      <c r="CU1775" s="784"/>
      <c r="CV1775" s="784"/>
      <c r="CW1775" s="784"/>
      <c r="CX1775" s="784"/>
      <c r="CY1775" s="784"/>
      <c r="CZ1775" s="784"/>
      <c r="DA1775" s="784"/>
      <c r="DB1775" s="784"/>
      <c r="DC1775" s="784"/>
      <c r="DD1775" s="784"/>
      <c r="DE1775" s="784"/>
      <c r="DF1775" s="784"/>
      <c r="DG1775" s="784"/>
      <c r="DH1775" s="784"/>
      <c r="DI1775" s="784"/>
      <c r="DJ1775" s="784"/>
      <c r="DK1775" s="784"/>
      <c r="DL1775" s="784"/>
      <c r="DM1775" s="784"/>
      <c r="DN1775" s="784"/>
      <c r="DO1775" s="784"/>
      <c r="DP1775" s="784"/>
      <c r="DQ1775" s="784"/>
      <c r="DR1775" s="784"/>
      <c r="DS1775" s="784"/>
      <c r="DT1775" s="784"/>
      <c r="DU1775" s="784"/>
      <c r="DV1775" s="784"/>
      <c r="DW1775" s="784"/>
      <c r="DX1775" s="784"/>
      <c r="DY1775" s="784"/>
      <c r="DZ1775" s="784"/>
      <c r="EA1775" s="784"/>
      <c r="EB1775" s="784"/>
      <c r="EC1775" s="784"/>
      <c r="ED1775" s="784"/>
      <c r="EE1775" s="784"/>
      <c r="EF1775" s="784"/>
      <c r="EG1775" s="784"/>
      <c r="EH1775" s="784"/>
      <c r="EI1775" s="784"/>
      <c r="EJ1775" s="784"/>
      <c r="EK1775" s="784"/>
      <c r="EL1775" s="784"/>
      <c r="EM1775" s="784"/>
      <c r="EN1775" s="784"/>
      <c r="EO1775" s="784"/>
      <c r="EP1775" s="784"/>
      <c r="EQ1775" s="784"/>
      <c r="ER1775" s="784"/>
      <c r="ES1775" s="784"/>
      <c r="ET1775" s="784"/>
      <c r="EU1775" s="784"/>
      <c r="EV1775" s="784"/>
      <c r="EW1775" s="784"/>
      <c r="EX1775" s="784"/>
      <c r="EY1775" s="784"/>
      <c r="EZ1775" s="784"/>
      <c r="FA1775" s="784"/>
      <c r="FB1775" s="784"/>
      <c r="FC1775" s="784"/>
      <c r="FD1775" s="784"/>
      <c r="FE1775" s="784"/>
      <c r="FF1775" s="784"/>
      <c r="FG1775" s="784"/>
      <c r="FH1775" s="784"/>
      <c r="FI1775" s="784"/>
      <c r="FJ1775" s="784"/>
      <c r="FK1775" s="784"/>
      <c r="FL1775" s="784"/>
      <c r="FM1775" s="784"/>
      <c r="FN1775" s="784"/>
      <c r="FO1775" s="784"/>
      <c r="FP1775" s="784"/>
      <c r="FQ1775" s="784"/>
      <c r="FR1775" s="784"/>
      <c r="FS1775" s="784"/>
      <c r="FT1775" s="784"/>
      <c r="FU1775" s="784"/>
      <c r="FV1775" s="784"/>
      <c r="FW1775" s="784"/>
      <c r="FX1775" s="784"/>
      <c r="FY1775" s="784"/>
      <c r="FZ1775" s="784"/>
      <c r="GA1775" s="784"/>
      <c r="GB1775" s="784"/>
      <c r="GC1775" s="784"/>
    </row>
    <row r="1776" spans="1:185" s="742" customFormat="1" ht="24">
      <c r="A1776" s="785">
        <v>4</v>
      </c>
      <c r="B1776" s="786" t="s">
        <v>2893</v>
      </c>
      <c r="C1776" s="1158" t="s">
        <v>223</v>
      </c>
      <c r="D1776" s="787">
        <v>12</v>
      </c>
      <c r="E1776" s="787"/>
      <c r="F1776" s="771">
        <f>E1776*D1776</f>
        <v>0</v>
      </c>
      <c r="G1776" s="783"/>
      <c r="H1776" s="783"/>
      <c r="I1776" s="783"/>
      <c r="J1776" s="783"/>
      <c r="K1776" s="783"/>
      <c r="L1776" s="783"/>
      <c r="M1776" s="783"/>
      <c r="N1776" s="783"/>
      <c r="O1776" s="783"/>
      <c r="P1776" s="784"/>
      <c r="Q1776" s="784"/>
      <c r="R1776" s="784"/>
      <c r="S1776" s="784"/>
      <c r="T1776" s="784"/>
      <c r="U1776" s="784"/>
      <c r="V1776" s="784"/>
      <c r="W1776" s="784"/>
      <c r="X1776" s="784"/>
      <c r="Y1776" s="784"/>
      <c r="Z1776" s="784"/>
      <c r="AA1776" s="784"/>
      <c r="AB1776" s="784"/>
      <c r="AC1776" s="784"/>
      <c r="AD1776" s="784"/>
      <c r="AE1776" s="784"/>
      <c r="AF1776" s="784"/>
      <c r="AG1776" s="784"/>
      <c r="AH1776" s="784"/>
      <c r="AI1776" s="784"/>
      <c r="AJ1776" s="784"/>
      <c r="AK1776" s="784"/>
      <c r="AL1776" s="784"/>
      <c r="AM1776" s="784"/>
      <c r="AN1776" s="784"/>
      <c r="AO1776" s="784"/>
      <c r="AP1776" s="784"/>
      <c r="AQ1776" s="784"/>
      <c r="AR1776" s="784"/>
      <c r="AS1776" s="784"/>
      <c r="AT1776" s="784"/>
      <c r="AU1776" s="784"/>
      <c r="AV1776" s="784"/>
      <c r="AW1776" s="784"/>
      <c r="AX1776" s="784"/>
      <c r="AY1776" s="784"/>
      <c r="AZ1776" s="784"/>
      <c r="BA1776" s="784"/>
      <c r="BB1776" s="784"/>
      <c r="BC1776" s="784"/>
      <c r="BD1776" s="784"/>
      <c r="BE1776" s="784"/>
      <c r="BF1776" s="784"/>
      <c r="BG1776" s="784"/>
      <c r="BH1776" s="784"/>
      <c r="BI1776" s="784"/>
      <c r="BJ1776" s="784"/>
      <c r="BK1776" s="784"/>
      <c r="BL1776" s="784"/>
      <c r="BM1776" s="784"/>
      <c r="BN1776" s="784"/>
      <c r="BO1776" s="784"/>
      <c r="BP1776" s="784"/>
      <c r="BQ1776" s="784"/>
      <c r="BR1776" s="784"/>
      <c r="BS1776" s="784"/>
      <c r="BT1776" s="784"/>
      <c r="BU1776" s="784"/>
      <c r="BV1776" s="784"/>
      <c r="BW1776" s="784"/>
      <c r="BX1776" s="784"/>
      <c r="BY1776" s="784"/>
      <c r="BZ1776" s="784"/>
      <c r="CA1776" s="784"/>
      <c r="CB1776" s="784"/>
      <c r="CC1776" s="784"/>
      <c r="CD1776" s="784"/>
      <c r="CE1776" s="784"/>
      <c r="CF1776" s="784"/>
      <c r="CG1776" s="784"/>
      <c r="CH1776" s="784"/>
      <c r="CI1776" s="784"/>
      <c r="CJ1776" s="784"/>
      <c r="CK1776" s="784"/>
      <c r="CL1776" s="784"/>
      <c r="CM1776" s="784"/>
      <c r="CN1776" s="784"/>
      <c r="CO1776" s="784"/>
      <c r="CP1776" s="784"/>
      <c r="CQ1776" s="784"/>
      <c r="CR1776" s="784"/>
      <c r="CS1776" s="784"/>
      <c r="CT1776" s="784"/>
      <c r="CU1776" s="784"/>
      <c r="CV1776" s="784"/>
      <c r="CW1776" s="784"/>
      <c r="CX1776" s="784"/>
      <c r="CY1776" s="784"/>
      <c r="CZ1776" s="784"/>
      <c r="DA1776" s="784"/>
      <c r="DB1776" s="784"/>
      <c r="DC1776" s="784"/>
      <c r="DD1776" s="784"/>
      <c r="DE1776" s="784"/>
      <c r="DF1776" s="784"/>
      <c r="DG1776" s="784"/>
      <c r="DH1776" s="784"/>
      <c r="DI1776" s="784"/>
      <c r="DJ1776" s="784"/>
      <c r="DK1776" s="784"/>
      <c r="DL1776" s="784"/>
      <c r="DM1776" s="784"/>
      <c r="DN1776" s="784"/>
      <c r="DO1776" s="784"/>
      <c r="DP1776" s="784"/>
      <c r="DQ1776" s="784"/>
      <c r="DR1776" s="784"/>
      <c r="DS1776" s="784"/>
      <c r="DT1776" s="784"/>
      <c r="DU1776" s="784"/>
      <c r="DV1776" s="784"/>
      <c r="DW1776" s="784"/>
      <c r="DX1776" s="784"/>
      <c r="DY1776" s="784"/>
      <c r="DZ1776" s="784"/>
      <c r="EA1776" s="784"/>
      <c r="EB1776" s="784"/>
      <c r="EC1776" s="784"/>
      <c r="ED1776" s="784"/>
      <c r="EE1776" s="784"/>
      <c r="EF1776" s="784"/>
      <c r="EG1776" s="784"/>
      <c r="EH1776" s="784"/>
      <c r="EI1776" s="784"/>
      <c r="EJ1776" s="784"/>
      <c r="EK1776" s="784"/>
      <c r="EL1776" s="784"/>
      <c r="EM1776" s="784"/>
      <c r="EN1776" s="784"/>
      <c r="EO1776" s="784"/>
      <c r="EP1776" s="784"/>
      <c r="EQ1776" s="784"/>
      <c r="ER1776" s="784"/>
      <c r="ES1776" s="784"/>
      <c r="ET1776" s="784"/>
      <c r="EU1776" s="784"/>
      <c r="EV1776" s="784"/>
      <c r="EW1776" s="784"/>
      <c r="EX1776" s="784"/>
      <c r="EY1776" s="784"/>
      <c r="EZ1776" s="784"/>
      <c r="FA1776" s="784"/>
      <c r="FB1776" s="784"/>
      <c r="FC1776" s="784"/>
      <c r="FD1776" s="784"/>
      <c r="FE1776" s="784"/>
      <c r="FF1776" s="784"/>
      <c r="FG1776" s="784"/>
      <c r="FH1776" s="784"/>
      <c r="FI1776" s="784"/>
      <c r="FJ1776" s="784"/>
      <c r="FK1776" s="784"/>
      <c r="FL1776" s="784"/>
      <c r="FM1776" s="784"/>
      <c r="FN1776" s="784"/>
      <c r="FO1776" s="784"/>
      <c r="FP1776" s="784"/>
      <c r="FQ1776" s="784"/>
      <c r="FR1776" s="784"/>
      <c r="FS1776" s="784"/>
      <c r="FT1776" s="784"/>
      <c r="FU1776" s="784"/>
      <c r="FV1776" s="784"/>
      <c r="FW1776" s="784"/>
      <c r="FX1776" s="784"/>
      <c r="FY1776" s="784"/>
      <c r="FZ1776" s="784"/>
      <c r="GA1776" s="784"/>
      <c r="GB1776" s="784"/>
      <c r="GC1776" s="784"/>
    </row>
    <row r="1777" spans="1:185" s="742" customFormat="1">
      <c r="A1777" s="780"/>
      <c r="B1777" s="786"/>
      <c r="C1777" s="1158"/>
      <c r="D1777" s="787"/>
      <c r="E1777" s="787"/>
      <c r="F1777" s="771"/>
      <c r="G1777" s="783"/>
      <c r="H1777" s="783"/>
      <c r="I1777" s="783"/>
      <c r="J1777" s="783"/>
      <c r="K1777" s="783"/>
      <c r="L1777" s="783"/>
      <c r="M1777" s="783"/>
      <c r="N1777" s="783"/>
      <c r="O1777" s="783"/>
      <c r="P1777" s="784"/>
      <c r="Q1777" s="784"/>
      <c r="R1777" s="784"/>
      <c r="S1777" s="784"/>
      <c r="T1777" s="784"/>
      <c r="U1777" s="784"/>
      <c r="V1777" s="784"/>
      <c r="W1777" s="784"/>
      <c r="X1777" s="784"/>
      <c r="Y1777" s="784"/>
      <c r="Z1777" s="784"/>
      <c r="AA1777" s="784"/>
      <c r="AB1777" s="784"/>
      <c r="AC1777" s="784"/>
      <c r="AD1777" s="784"/>
      <c r="AE1777" s="784"/>
      <c r="AF1777" s="784"/>
      <c r="AG1777" s="784"/>
      <c r="AH1777" s="784"/>
      <c r="AI1777" s="784"/>
      <c r="AJ1777" s="784"/>
      <c r="AK1777" s="784"/>
      <c r="AL1777" s="784"/>
      <c r="AM1777" s="784"/>
      <c r="AN1777" s="784"/>
      <c r="AO1777" s="784"/>
      <c r="AP1777" s="784"/>
      <c r="AQ1777" s="784"/>
      <c r="AR1777" s="784"/>
      <c r="AS1777" s="784"/>
      <c r="AT1777" s="784"/>
      <c r="AU1777" s="784"/>
      <c r="AV1777" s="784"/>
      <c r="AW1777" s="784"/>
      <c r="AX1777" s="784"/>
      <c r="AY1777" s="784"/>
      <c r="AZ1777" s="784"/>
      <c r="BA1777" s="784"/>
      <c r="BB1777" s="784"/>
      <c r="BC1777" s="784"/>
      <c r="BD1777" s="784"/>
      <c r="BE1777" s="784"/>
      <c r="BF1777" s="784"/>
      <c r="BG1777" s="784"/>
      <c r="BH1777" s="784"/>
      <c r="BI1777" s="784"/>
      <c r="BJ1777" s="784"/>
      <c r="BK1777" s="784"/>
      <c r="BL1777" s="784"/>
      <c r="BM1777" s="784"/>
      <c r="BN1777" s="784"/>
      <c r="BO1777" s="784"/>
      <c r="BP1777" s="784"/>
      <c r="BQ1777" s="784"/>
      <c r="BR1777" s="784"/>
      <c r="BS1777" s="784"/>
      <c r="BT1777" s="784"/>
      <c r="BU1777" s="784"/>
      <c r="BV1777" s="784"/>
      <c r="BW1777" s="784"/>
      <c r="BX1777" s="784"/>
      <c r="BY1777" s="784"/>
      <c r="BZ1777" s="784"/>
      <c r="CA1777" s="784"/>
      <c r="CB1777" s="784"/>
      <c r="CC1777" s="784"/>
      <c r="CD1777" s="784"/>
      <c r="CE1777" s="784"/>
      <c r="CF1777" s="784"/>
      <c r="CG1777" s="784"/>
      <c r="CH1777" s="784"/>
      <c r="CI1777" s="784"/>
      <c r="CJ1777" s="784"/>
      <c r="CK1777" s="784"/>
      <c r="CL1777" s="784"/>
      <c r="CM1777" s="784"/>
      <c r="CN1777" s="784"/>
      <c r="CO1777" s="784"/>
      <c r="CP1777" s="784"/>
      <c r="CQ1777" s="784"/>
      <c r="CR1777" s="784"/>
      <c r="CS1777" s="784"/>
      <c r="CT1777" s="784"/>
      <c r="CU1777" s="784"/>
      <c r="CV1777" s="784"/>
      <c r="CW1777" s="784"/>
      <c r="CX1777" s="784"/>
      <c r="CY1777" s="784"/>
      <c r="CZ1777" s="784"/>
      <c r="DA1777" s="784"/>
      <c r="DB1777" s="784"/>
      <c r="DC1777" s="784"/>
      <c r="DD1777" s="784"/>
      <c r="DE1777" s="784"/>
      <c r="DF1777" s="784"/>
      <c r="DG1777" s="784"/>
      <c r="DH1777" s="784"/>
      <c r="DI1777" s="784"/>
      <c r="DJ1777" s="784"/>
      <c r="DK1777" s="784"/>
      <c r="DL1777" s="784"/>
      <c r="DM1777" s="784"/>
      <c r="DN1777" s="784"/>
      <c r="DO1777" s="784"/>
      <c r="DP1777" s="784"/>
      <c r="DQ1777" s="784"/>
      <c r="DR1777" s="784"/>
      <c r="DS1777" s="784"/>
      <c r="DT1777" s="784"/>
      <c r="DU1777" s="784"/>
      <c r="DV1777" s="784"/>
      <c r="DW1777" s="784"/>
      <c r="DX1777" s="784"/>
      <c r="DY1777" s="784"/>
      <c r="DZ1777" s="784"/>
      <c r="EA1777" s="784"/>
      <c r="EB1777" s="784"/>
      <c r="EC1777" s="784"/>
      <c r="ED1777" s="784"/>
      <c r="EE1777" s="784"/>
      <c r="EF1777" s="784"/>
      <c r="EG1777" s="784"/>
      <c r="EH1777" s="784"/>
      <c r="EI1777" s="784"/>
      <c r="EJ1777" s="784"/>
      <c r="EK1777" s="784"/>
      <c r="EL1777" s="784"/>
      <c r="EM1777" s="784"/>
      <c r="EN1777" s="784"/>
      <c r="EO1777" s="784"/>
      <c r="EP1777" s="784"/>
      <c r="EQ1777" s="784"/>
      <c r="ER1777" s="784"/>
      <c r="ES1777" s="784"/>
      <c r="ET1777" s="784"/>
      <c r="EU1777" s="784"/>
      <c r="EV1777" s="784"/>
      <c r="EW1777" s="784"/>
      <c r="EX1777" s="784"/>
      <c r="EY1777" s="784"/>
      <c r="EZ1777" s="784"/>
      <c r="FA1777" s="784"/>
      <c r="FB1777" s="784"/>
      <c r="FC1777" s="784"/>
      <c r="FD1777" s="784"/>
      <c r="FE1777" s="784"/>
      <c r="FF1777" s="784"/>
      <c r="FG1777" s="784"/>
      <c r="FH1777" s="784"/>
      <c r="FI1777" s="784"/>
      <c r="FJ1777" s="784"/>
      <c r="FK1777" s="784"/>
      <c r="FL1777" s="784"/>
      <c r="FM1777" s="784"/>
      <c r="FN1777" s="784"/>
      <c r="FO1777" s="784"/>
      <c r="FP1777" s="784"/>
      <c r="FQ1777" s="784"/>
      <c r="FR1777" s="784"/>
      <c r="FS1777" s="784"/>
      <c r="FT1777" s="784"/>
      <c r="FU1777" s="784"/>
      <c r="FV1777" s="784"/>
      <c r="FW1777" s="784"/>
      <c r="FX1777" s="784"/>
      <c r="FY1777" s="784"/>
      <c r="FZ1777" s="784"/>
      <c r="GA1777" s="784"/>
      <c r="GB1777" s="784"/>
      <c r="GC1777" s="784"/>
    </row>
    <row r="1778" spans="1:185" s="742" customFormat="1" ht="37.5" customHeight="1">
      <c r="A1778" s="785">
        <v>5</v>
      </c>
      <c r="B1778" s="786" t="s">
        <v>2212</v>
      </c>
      <c r="C1778" s="1158" t="s">
        <v>223</v>
      </c>
      <c r="D1778" s="787">
        <v>1</v>
      </c>
      <c r="E1778" s="787"/>
      <c r="F1778" s="771">
        <f>E1778*D1778</f>
        <v>0</v>
      </c>
      <c r="G1778" s="783"/>
      <c r="H1778" s="783"/>
      <c r="I1778" s="783"/>
      <c r="J1778" s="783"/>
      <c r="K1778" s="783"/>
      <c r="L1778" s="783"/>
      <c r="M1778" s="783"/>
      <c r="N1778" s="783"/>
      <c r="O1778" s="783"/>
      <c r="P1778" s="784"/>
      <c r="Q1778" s="784"/>
      <c r="R1778" s="784"/>
      <c r="S1778" s="784"/>
      <c r="T1778" s="784"/>
      <c r="U1778" s="784"/>
      <c r="V1778" s="784"/>
      <c r="W1778" s="784"/>
      <c r="X1778" s="784"/>
      <c r="Y1778" s="784"/>
      <c r="Z1778" s="784"/>
      <c r="AA1778" s="784"/>
      <c r="AB1778" s="784"/>
      <c r="AC1778" s="784"/>
      <c r="AD1778" s="784"/>
      <c r="AE1778" s="784"/>
      <c r="AF1778" s="784"/>
      <c r="AG1778" s="784"/>
      <c r="AH1778" s="784"/>
      <c r="AI1778" s="784"/>
      <c r="AJ1778" s="784"/>
      <c r="AK1778" s="784"/>
      <c r="AL1778" s="784"/>
      <c r="AM1778" s="784"/>
      <c r="AN1778" s="784"/>
      <c r="AO1778" s="784"/>
      <c r="AP1778" s="784"/>
      <c r="AQ1778" s="784"/>
      <c r="AR1778" s="784"/>
      <c r="AS1778" s="784"/>
      <c r="AT1778" s="784"/>
      <c r="AU1778" s="784"/>
      <c r="AV1778" s="784"/>
      <c r="AW1778" s="784"/>
      <c r="AX1778" s="784"/>
      <c r="AY1778" s="784"/>
      <c r="AZ1778" s="784"/>
      <c r="BA1778" s="784"/>
      <c r="BB1778" s="784"/>
      <c r="BC1778" s="784"/>
      <c r="BD1778" s="784"/>
      <c r="BE1778" s="784"/>
      <c r="BF1778" s="784"/>
      <c r="BG1778" s="784"/>
      <c r="BH1778" s="784"/>
      <c r="BI1778" s="784"/>
      <c r="BJ1778" s="784"/>
      <c r="BK1778" s="784"/>
      <c r="BL1778" s="784"/>
      <c r="BM1778" s="784"/>
      <c r="BN1778" s="784"/>
      <c r="BO1778" s="784"/>
      <c r="BP1778" s="784"/>
      <c r="BQ1778" s="784"/>
      <c r="BR1778" s="784"/>
      <c r="BS1778" s="784"/>
      <c r="BT1778" s="784"/>
      <c r="BU1778" s="784"/>
      <c r="BV1778" s="784"/>
      <c r="BW1778" s="784"/>
      <c r="BX1778" s="784"/>
      <c r="BY1778" s="784"/>
      <c r="BZ1778" s="784"/>
      <c r="CA1778" s="784"/>
      <c r="CB1778" s="784"/>
      <c r="CC1778" s="784"/>
      <c r="CD1778" s="784"/>
      <c r="CE1778" s="784"/>
      <c r="CF1778" s="784"/>
      <c r="CG1778" s="784"/>
      <c r="CH1778" s="784"/>
      <c r="CI1778" s="784"/>
      <c r="CJ1778" s="784"/>
      <c r="CK1778" s="784"/>
      <c r="CL1778" s="784"/>
      <c r="CM1778" s="784"/>
      <c r="CN1778" s="784"/>
      <c r="CO1778" s="784"/>
      <c r="CP1778" s="784"/>
      <c r="CQ1778" s="784"/>
      <c r="CR1778" s="784"/>
      <c r="CS1778" s="784"/>
      <c r="CT1778" s="784"/>
      <c r="CU1778" s="784"/>
      <c r="CV1778" s="784"/>
      <c r="CW1778" s="784"/>
      <c r="CX1778" s="784"/>
      <c r="CY1778" s="784"/>
      <c r="CZ1778" s="784"/>
      <c r="DA1778" s="784"/>
      <c r="DB1778" s="784"/>
      <c r="DC1778" s="784"/>
      <c r="DD1778" s="784"/>
      <c r="DE1778" s="784"/>
      <c r="DF1778" s="784"/>
      <c r="DG1778" s="784"/>
      <c r="DH1778" s="784"/>
      <c r="DI1778" s="784"/>
      <c r="DJ1778" s="784"/>
      <c r="DK1778" s="784"/>
      <c r="DL1778" s="784"/>
      <c r="DM1778" s="784"/>
      <c r="DN1778" s="784"/>
      <c r="DO1778" s="784"/>
      <c r="DP1778" s="784"/>
      <c r="DQ1778" s="784"/>
      <c r="DR1778" s="784"/>
      <c r="DS1778" s="784"/>
      <c r="DT1778" s="784"/>
      <c r="DU1778" s="784"/>
      <c r="DV1778" s="784"/>
      <c r="DW1778" s="784"/>
      <c r="DX1778" s="784"/>
      <c r="DY1778" s="784"/>
      <c r="DZ1778" s="784"/>
      <c r="EA1778" s="784"/>
      <c r="EB1778" s="784"/>
      <c r="EC1778" s="784"/>
      <c r="ED1778" s="784"/>
      <c r="EE1778" s="784"/>
      <c r="EF1778" s="784"/>
      <c r="EG1778" s="784"/>
      <c r="EH1778" s="784"/>
      <c r="EI1778" s="784"/>
      <c r="EJ1778" s="784"/>
      <c r="EK1778" s="784"/>
      <c r="EL1778" s="784"/>
      <c r="EM1778" s="784"/>
      <c r="EN1778" s="784"/>
      <c r="EO1778" s="784"/>
      <c r="EP1778" s="784"/>
      <c r="EQ1778" s="784"/>
      <c r="ER1778" s="784"/>
      <c r="ES1778" s="784"/>
      <c r="ET1778" s="784"/>
      <c r="EU1778" s="784"/>
      <c r="EV1778" s="784"/>
      <c r="EW1778" s="784"/>
      <c r="EX1778" s="784"/>
      <c r="EY1778" s="784"/>
      <c r="EZ1778" s="784"/>
      <c r="FA1778" s="784"/>
      <c r="FB1778" s="784"/>
      <c r="FC1778" s="784"/>
      <c r="FD1778" s="784"/>
      <c r="FE1778" s="784"/>
      <c r="FF1778" s="784"/>
      <c r="FG1778" s="784"/>
      <c r="FH1778" s="784"/>
      <c r="FI1778" s="784"/>
      <c r="FJ1778" s="784"/>
      <c r="FK1778" s="784"/>
      <c r="FL1778" s="784"/>
      <c r="FM1778" s="784"/>
      <c r="FN1778" s="784"/>
      <c r="FO1778" s="784"/>
      <c r="FP1778" s="784"/>
      <c r="FQ1778" s="784"/>
      <c r="FR1778" s="784"/>
      <c r="FS1778" s="784"/>
      <c r="FT1778" s="784"/>
      <c r="FU1778" s="784"/>
      <c r="FV1778" s="784"/>
      <c r="FW1778" s="784"/>
      <c r="FX1778" s="784"/>
      <c r="FY1778" s="784"/>
      <c r="FZ1778" s="784"/>
      <c r="GA1778" s="784"/>
      <c r="GB1778" s="784"/>
      <c r="GC1778" s="784"/>
    </row>
    <row r="1779" spans="1:185" s="742" customFormat="1">
      <c r="A1779" s="780"/>
      <c r="B1779" s="781"/>
      <c r="C1779" s="1157"/>
      <c r="D1779" s="782"/>
      <c r="E1779" s="782"/>
      <c r="F1779" s="753"/>
      <c r="G1779" s="783"/>
      <c r="H1779" s="783"/>
      <c r="I1779" s="783"/>
      <c r="J1779" s="783"/>
      <c r="K1779" s="783"/>
      <c r="L1779" s="783"/>
      <c r="M1779" s="783"/>
      <c r="N1779" s="783"/>
      <c r="O1779" s="783"/>
      <c r="P1779" s="784"/>
      <c r="Q1779" s="784"/>
      <c r="R1779" s="784"/>
      <c r="S1779" s="784"/>
      <c r="T1779" s="784"/>
      <c r="U1779" s="784"/>
      <c r="V1779" s="784"/>
      <c r="W1779" s="784"/>
      <c r="X1779" s="784"/>
      <c r="Y1779" s="784"/>
      <c r="Z1779" s="784"/>
      <c r="AA1779" s="784"/>
      <c r="AB1779" s="784"/>
      <c r="AC1779" s="784"/>
      <c r="AD1779" s="784"/>
      <c r="AE1779" s="784"/>
      <c r="AF1779" s="784"/>
      <c r="AG1779" s="784"/>
      <c r="AH1779" s="784"/>
      <c r="AI1779" s="784"/>
      <c r="AJ1779" s="784"/>
      <c r="AK1779" s="784"/>
      <c r="AL1779" s="784"/>
      <c r="AM1779" s="784"/>
      <c r="AN1779" s="784"/>
      <c r="AO1779" s="784"/>
      <c r="AP1779" s="784"/>
      <c r="AQ1779" s="784"/>
      <c r="AR1779" s="784"/>
      <c r="AS1779" s="784"/>
      <c r="AT1779" s="784"/>
      <c r="AU1779" s="784"/>
      <c r="AV1779" s="784"/>
      <c r="AW1779" s="784"/>
      <c r="AX1779" s="784"/>
      <c r="AY1779" s="784"/>
      <c r="AZ1779" s="784"/>
      <c r="BA1779" s="784"/>
      <c r="BB1779" s="784"/>
      <c r="BC1779" s="784"/>
      <c r="BD1779" s="784"/>
      <c r="BE1779" s="784"/>
      <c r="BF1779" s="784"/>
      <c r="BG1779" s="784"/>
      <c r="BH1779" s="784"/>
      <c r="BI1779" s="784"/>
      <c r="BJ1779" s="784"/>
      <c r="BK1779" s="784"/>
      <c r="BL1779" s="784"/>
      <c r="BM1779" s="784"/>
      <c r="BN1779" s="784"/>
      <c r="BO1779" s="784"/>
      <c r="BP1779" s="784"/>
      <c r="BQ1779" s="784"/>
      <c r="BR1779" s="784"/>
      <c r="BS1779" s="784"/>
      <c r="BT1779" s="784"/>
      <c r="BU1779" s="784"/>
      <c r="BV1779" s="784"/>
      <c r="BW1779" s="784"/>
      <c r="BX1779" s="784"/>
      <c r="BY1779" s="784"/>
      <c r="BZ1779" s="784"/>
      <c r="CA1779" s="784"/>
      <c r="CB1779" s="784"/>
      <c r="CC1779" s="784"/>
      <c r="CD1779" s="784"/>
      <c r="CE1779" s="784"/>
      <c r="CF1779" s="784"/>
      <c r="CG1779" s="784"/>
      <c r="CH1779" s="784"/>
      <c r="CI1779" s="784"/>
      <c r="CJ1779" s="784"/>
      <c r="CK1779" s="784"/>
      <c r="CL1779" s="784"/>
      <c r="CM1779" s="784"/>
      <c r="CN1779" s="784"/>
      <c r="CO1779" s="784"/>
      <c r="CP1779" s="784"/>
      <c r="CQ1779" s="784"/>
      <c r="CR1779" s="784"/>
      <c r="CS1779" s="784"/>
      <c r="CT1779" s="784"/>
      <c r="CU1779" s="784"/>
      <c r="CV1779" s="784"/>
      <c r="CW1779" s="784"/>
      <c r="CX1779" s="784"/>
      <c r="CY1779" s="784"/>
      <c r="CZ1779" s="784"/>
      <c r="DA1779" s="784"/>
      <c r="DB1779" s="784"/>
      <c r="DC1779" s="784"/>
      <c r="DD1779" s="784"/>
      <c r="DE1779" s="784"/>
      <c r="DF1779" s="784"/>
      <c r="DG1779" s="784"/>
      <c r="DH1779" s="784"/>
      <c r="DI1779" s="784"/>
      <c r="DJ1779" s="784"/>
      <c r="DK1779" s="784"/>
      <c r="DL1779" s="784"/>
      <c r="DM1779" s="784"/>
      <c r="DN1779" s="784"/>
      <c r="DO1779" s="784"/>
      <c r="DP1779" s="784"/>
      <c r="DQ1779" s="784"/>
      <c r="DR1779" s="784"/>
      <c r="DS1779" s="784"/>
      <c r="DT1779" s="784"/>
      <c r="DU1779" s="784"/>
      <c r="DV1779" s="784"/>
      <c r="DW1779" s="784"/>
      <c r="DX1779" s="784"/>
      <c r="DY1779" s="784"/>
      <c r="DZ1779" s="784"/>
      <c r="EA1779" s="784"/>
      <c r="EB1779" s="784"/>
      <c r="EC1779" s="784"/>
      <c r="ED1779" s="784"/>
      <c r="EE1779" s="784"/>
      <c r="EF1779" s="784"/>
      <c r="EG1779" s="784"/>
      <c r="EH1779" s="784"/>
      <c r="EI1779" s="784"/>
      <c r="EJ1779" s="784"/>
      <c r="EK1779" s="784"/>
      <c r="EL1779" s="784"/>
      <c r="EM1779" s="784"/>
      <c r="EN1779" s="784"/>
      <c r="EO1779" s="784"/>
      <c r="EP1779" s="784"/>
      <c r="EQ1779" s="784"/>
      <c r="ER1779" s="784"/>
      <c r="ES1779" s="784"/>
      <c r="ET1779" s="784"/>
      <c r="EU1779" s="784"/>
      <c r="EV1779" s="784"/>
      <c r="EW1779" s="784"/>
      <c r="EX1779" s="784"/>
      <c r="EY1779" s="784"/>
      <c r="EZ1779" s="784"/>
      <c r="FA1779" s="784"/>
      <c r="FB1779" s="784"/>
      <c r="FC1779" s="784"/>
      <c r="FD1779" s="784"/>
      <c r="FE1779" s="784"/>
      <c r="FF1779" s="784"/>
      <c r="FG1779" s="784"/>
      <c r="FH1779" s="784"/>
      <c r="FI1779" s="784"/>
      <c r="FJ1779" s="784"/>
      <c r="FK1779" s="784"/>
      <c r="FL1779" s="784"/>
      <c r="FM1779" s="784"/>
      <c r="FN1779" s="784"/>
      <c r="FO1779" s="784"/>
      <c r="FP1779" s="784"/>
      <c r="FQ1779" s="784"/>
      <c r="FR1779" s="784"/>
      <c r="FS1779" s="784"/>
      <c r="FT1779" s="784"/>
      <c r="FU1779" s="784"/>
      <c r="FV1779" s="784"/>
      <c r="FW1779" s="784"/>
      <c r="FX1779" s="784"/>
      <c r="FY1779" s="784"/>
      <c r="FZ1779" s="784"/>
      <c r="GA1779" s="784"/>
      <c r="GB1779" s="784"/>
      <c r="GC1779" s="784"/>
    </row>
    <row r="1780" spans="1:185" s="742" customFormat="1" ht="165.75">
      <c r="A1780" s="785">
        <v>6</v>
      </c>
      <c r="B1780" s="1079" t="s">
        <v>2692</v>
      </c>
      <c r="C1780" s="1157" t="s">
        <v>223</v>
      </c>
      <c r="D1780" s="782">
        <v>9</v>
      </c>
      <c r="E1780" s="782"/>
      <c r="F1780" s="753">
        <f>E1780*D1780</f>
        <v>0</v>
      </c>
      <c r="G1780" s="783"/>
      <c r="H1780" s="783"/>
      <c r="I1780" s="783"/>
      <c r="J1780" s="783"/>
      <c r="K1780" s="783"/>
      <c r="L1780" s="783"/>
      <c r="M1780" s="783"/>
      <c r="N1780" s="783"/>
      <c r="O1780" s="783"/>
      <c r="P1780" s="784"/>
      <c r="Q1780" s="784"/>
      <c r="R1780" s="784"/>
      <c r="S1780" s="784"/>
      <c r="T1780" s="784"/>
      <c r="U1780" s="784"/>
      <c r="V1780" s="784"/>
      <c r="W1780" s="784"/>
      <c r="X1780" s="784"/>
      <c r="Y1780" s="784"/>
      <c r="Z1780" s="784"/>
      <c r="AA1780" s="784"/>
      <c r="AB1780" s="784"/>
      <c r="AC1780" s="784"/>
      <c r="AD1780" s="784"/>
      <c r="AE1780" s="784"/>
      <c r="AF1780" s="784"/>
      <c r="AG1780" s="784"/>
      <c r="AH1780" s="784"/>
      <c r="AI1780" s="784"/>
      <c r="AJ1780" s="784"/>
      <c r="AK1780" s="784"/>
      <c r="AL1780" s="784"/>
      <c r="AM1780" s="784"/>
      <c r="AN1780" s="784"/>
      <c r="AO1780" s="784"/>
      <c r="AP1780" s="784"/>
      <c r="AQ1780" s="784"/>
      <c r="AR1780" s="784"/>
      <c r="AS1780" s="784"/>
      <c r="AT1780" s="784"/>
      <c r="AU1780" s="784"/>
      <c r="AV1780" s="784"/>
      <c r="AW1780" s="784"/>
      <c r="AX1780" s="784"/>
      <c r="AY1780" s="784"/>
      <c r="AZ1780" s="784"/>
      <c r="BA1780" s="784"/>
      <c r="BB1780" s="784"/>
      <c r="BC1780" s="784"/>
      <c r="BD1780" s="784"/>
      <c r="BE1780" s="784"/>
      <c r="BF1780" s="784"/>
      <c r="BG1780" s="784"/>
      <c r="BH1780" s="784"/>
      <c r="BI1780" s="784"/>
      <c r="BJ1780" s="784"/>
      <c r="BK1780" s="784"/>
      <c r="BL1780" s="784"/>
      <c r="BM1780" s="784"/>
      <c r="BN1780" s="784"/>
      <c r="BO1780" s="784"/>
      <c r="BP1780" s="784"/>
      <c r="BQ1780" s="784"/>
      <c r="BR1780" s="784"/>
      <c r="BS1780" s="784"/>
      <c r="BT1780" s="784"/>
      <c r="BU1780" s="784"/>
      <c r="BV1780" s="784"/>
      <c r="BW1780" s="784"/>
      <c r="BX1780" s="784"/>
      <c r="BY1780" s="784"/>
      <c r="BZ1780" s="784"/>
      <c r="CA1780" s="784"/>
      <c r="CB1780" s="784"/>
      <c r="CC1780" s="784"/>
      <c r="CD1780" s="784"/>
      <c r="CE1780" s="784"/>
      <c r="CF1780" s="784"/>
      <c r="CG1780" s="784"/>
      <c r="CH1780" s="784"/>
      <c r="CI1780" s="784"/>
      <c r="CJ1780" s="784"/>
      <c r="CK1780" s="784"/>
      <c r="CL1780" s="784"/>
      <c r="CM1780" s="784"/>
      <c r="CN1780" s="784"/>
      <c r="CO1780" s="784"/>
      <c r="CP1780" s="784"/>
      <c r="CQ1780" s="784"/>
      <c r="CR1780" s="784"/>
      <c r="CS1780" s="784"/>
      <c r="CT1780" s="784"/>
      <c r="CU1780" s="784"/>
      <c r="CV1780" s="784"/>
      <c r="CW1780" s="784"/>
      <c r="CX1780" s="784"/>
      <c r="CY1780" s="784"/>
      <c r="CZ1780" s="784"/>
      <c r="DA1780" s="784"/>
      <c r="DB1780" s="784"/>
      <c r="DC1780" s="784"/>
      <c r="DD1780" s="784"/>
      <c r="DE1780" s="784"/>
      <c r="DF1780" s="784"/>
      <c r="DG1780" s="784"/>
      <c r="DH1780" s="784"/>
      <c r="DI1780" s="784"/>
      <c r="DJ1780" s="784"/>
      <c r="DK1780" s="784"/>
      <c r="DL1780" s="784"/>
      <c r="DM1780" s="784"/>
      <c r="DN1780" s="784"/>
      <c r="DO1780" s="784"/>
      <c r="DP1780" s="784"/>
      <c r="DQ1780" s="784"/>
      <c r="DR1780" s="784"/>
      <c r="DS1780" s="784"/>
      <c r="DT1780" s="784"/>
      <c r="DU1780" s="784"/>
      <c r="DV1780" s="784"/>
      <c r="DW1780" s="784"/>
      <c r="DX1780" s="784"/>
      <c r="DY1780" s="784"/>
      <c r="DZ1780" s="784"/>
      <c r="EA1780" s="784"/>
      <c r="EB1780" s="784"/>
      <c r="EC1780" s="784"/>
      <c r="ED1780" s="784"/>
      <c r="EE1780" s="784"/>
      <c r="EF1780" s="784"/>
      <c r="EG1780" s="784"/>
      <c r="EH1780" s="784"/>
      <c r="EI1780" s="784"/>
      <c r="EJ1780" s="784"/>
      <c r="EK1780" s="784"/>
      <c r="EL1780" s="784"/>
      <c r="EM1780" s="784"/>
      <c r="EN1780" s="784"/>
      <c r="EO1780" s="784"/>
      <c r="EP1780" s="784"/>
      <c r="EQ1780" s="784"/>
      <c r="ER1780" s="784"/>
      <c r="ES1780" s="784"/>
      <c r="ET1780" s="784"/>
      <c r="EU1780" s="784"/>
      <c r="EV1780" s="784"/>
      <c r="EW1780" s="784"/>
      <c r="EX1780" s="784"/>
      <c r="EY1780" s="784"/>
      <c r="EZ1780" s="784"/>
      <c r="FA1780" s="784"/>
      <c r="FB1780" s="784"/>
      <c r="FC1780" s="784"/>
      <c r="FD1780" s="784"/>
      <c r="FE1780" s="784"/>
      <c r="FF1780" s="784"/>
      <c r="FG1780" s="784"/>
      <c r="FH1780" s="784"/>
      <c r="FI1780" s="784"/>
      <c r="FJ1780" s="784"/>
      <c r="FK1780" s="784"/>
      <c r="FL1780" s="784"/>
      <c r="FM1780" s="784"/>
      <c r="FN1780" s="784"/>
      <c r="FO1780" s="784"/>
      <c r="FP1780" s="784"/>
      <c r="FQ1780" s="784"/>
      <c r="FR1780" s="784"/>
      <c r="FS1780" s="784"/>
      <c r="FT1780" s="784"/>
      <c r="FU1780" s="784"/>
      <c r="FV1780" s="784"/>
      <c r="FW1780" s="784"/>
      <c r="FX1780" s="784"/>
      <c r="FY1780" s="784"/>
      <c r="FZ1780" s="784"/>
      <c r="GA1780" s="784"/>
      <c r="GB1780" s="784"/>
      <c r="GC1780" s="784"/>
    </row>
    <row r="1781" spans="1:185" s="742" customFormat="1">
      <c r="A1781" s="780"/>
      <c r="B1781" s="786"/>
      <c r="C1781" s="1157"/>
      <c r="D1781" s="782"/>
      <c r="E1781" s="782"/>
      <c r="F1781" s="753"/>
      <c r="G1781" s="783"/>
      <c r="H1781" s="783"/>
      <c r="I1781" s="783"/>
      <c r="J1781" s="783"/>
      <c r="K1781" s="783"/>
      <c r="L1781" s="783"/>
      <c r="M1781" s="783"/>
      <c r="N1781" s="783"/>
      <c r="O1781" s="783"/>
      <c r="P1781" s="784"/>
      <c r="Q1781" s="784"/>
      <c r="R1781" s="784"/>
      <c r="S1781" s="784"/>
      <c r="T1781" s="784"/>
      <c r="U1781" s="784"/>
      <c r="V1781" s="784"/>
      <c r="W1781" s="784"/>
      <c r="X1781" s="784"/>
      <c r="Y1781" s="784"/>
      <c r="Z1781" s="784"/>
      <c r="AA1781" s="784"/>
      <c r="AB1781" s="784"/>
      <c r="AC1781" s="784"/>
      <c r="AD1781" s="784"/>
      <c r="AE1781" s="784"/>
      <c r="AF1781" s="784"/>
      <c r="AG1781" s="784"/>
      <c r="AH1781" s="784"/>
      <c r="AI1781" s="784"/>
      <c r="AJ1781" s="784"/>
      <c r="AK1781" s="784"/>
      <c r="AL1781" s="784"/>
      <c r="AM1781" s="784"/>
      <c r="AN1781" s="784"/>
      <c r="AO1781" s="784"/>
      <c r="AP1781" s="784"/>
      <c r="AQ1781" s="784"/>
      <c r="AR1781" s="784"/>
      <c r="AS1781" s="784"/>
      <c r="AT1781" s="784"/>
      <c r="AU1781" s="784"/>
      <c r="AV1781" s="784"/>
      <c r="AW1781" s="784"/>
      <c r="AX1781" s="784"/>
      <c r="AY1781" s="784"/>
      <c r="AZ1781" s="784"/>
      <c r="BA1781" s="784"/>
      <c r="BB1781" s="784"/>
      <c r="BC1781" s="784"/>
      <c r="BD1781" s="784"/>
      <c r="BE1781" s="784"/>
      <c r="BF1781" s="784"/>
      <c r="BG1781" s="784"/>
      <c r="BH1781" s="784"/>
      <c r="BI1781" s="784"/>
      <c r="BJ1781" s="784"/>
      <c r="BK1781" s="784"/>
      <c r="BL1781" s="784"/>
      <c r="BM1781" s="784"/>
      <c r="BN1781" s="784"/>
      <c r="BO1781" s="784"/>
      <c r="BP1781" s="784"/>
      <c r="BQ1781" s="784"/>
      <c r="BR1781" s="784"/>
      <c r="BS1781" s="784"/>
      <c r="BT1781" s="784"/>
      <c r="BU1781" s="784"/>
      <c r="BV1781" s="784"/>
      <c r="BW1781" s="784"/>
      <c r="BX1781" s="784"/>
      <c r="BY1781" s="784"/>
      <c r="BZ1781" s="784"/>
      <c r="CA1781" s="784"/>
      <c r="CB1781" s="784"/>
      <c r="CC1781" s="784"/>
      <c r="CD1781" s="784"/>
      <c r="CE1781" s="784"/>
      <c r="CF1781" s="784"/>
      <c r="CG1781" s="784"/>
      <c r="CH1781" s="784"/>
      <c r="CI1781" s="784"/>
      <c r="CJ1781" s="784"/>
      <c r="CK1781" s="784"/>
      <c r="CL1781" s="784"/>
      <c r="CM1781" s="784"/>
      <c r="CN1781" s="784"/>
      <c r="CO1781" s="784"/>
      <c r="CP1781" s="784"/>
      <c r="CQ1781" s="784"/>
      <c r="CR1781" s="784"/>
      <c r="CS1781" s="784"/>
      <c r="CT1781" s="784"/>
      <c r="CU1781" s="784"/>
      <c r="CV1781" s="784"/>
      <c r="CW1781" s="784"/>
      <c r="CX1781" s="784"/>
      <c r="CY1781" s="784"/>
      <c r="CZ1781" s="784"/>
      <c r="DA1781" s="784"/>
      <c r="DB1781" s="784"/>
      <c r="DC1781" s="784"/>
      <c r="DD1781" s="784"/>
      <c r="DE1781" s="784"/>
      <c r="DF1781" s="784"/>
      <c r="DG1781" s="784"/>
      <c r="DH1781" s="784"/>
      <c r="DI1781" s="784"/>
      <c r="DJ1781" s="784"/>
      <c r="DK1781" s="784"/>
      <c r="DL1781" s="784"/>
      <c r="DM1781" s="784"/>
      <c r="DN1781" s="784"/>
      <c r="DO1781" s="784"/>
      <c r="DP1781" s="784"/>
      <c r="DQ1781" s="784"/>
      <c r="DR1781" s="784"/>
      <c r="DS1781" s="784"/>
      <c r="DT1781" s="784"/>
      <c r="DU1781" s="784"/>
      <c r="DV1781" s="784"/>
      <c r="DW1781" s="784"/>
      <c r="DX1781" s="784"/>
      <c r="DY1781" s="784"/>
      <c r="DZ1781" s="784"/>
      <c r="EA1781" s="784"/>
      <c r="EB1781" s="784"/>
      <c r="EC1781" s="784"/>
      <c r="ED1781" s="784"/>
      <c r="EE1781" s="784"/>
      <c r="EF1781" s="784"/>
      <c r="EG1781" s="784"/>
      <c r="EH1781" s="784"/>
      <c r="EI1781" s="784"/>
      <c r="EJ1781" s="784"/>
      <c r="EK1781" s="784"/>
      <c r="EL1781" s="784"/>
      <c r="EM1781" s="784"/>
      <c r="EN1781" s="784"/>
      <c r="EO1781" s="784"/>
      <c r="EP1781" s="784"/>
      <c r="EQ1781" s="784"/>
      <c r="ER1781" s="784"/>
      <c r="ES1781" s="784"/>
      <c r="ET1781" s="784"/>
      <c r="EU1781" s="784"/>
      <c r="EV1781" s="784"/>
      <c r="EW1781" s="784"/>
      <c r="EX1781" s="784"/>
      <c r="EY1781" s="784"/>
      <c r="EZ1781" s="784"/>
      <c r="FA1781" s="784"/>
      <c r="FB1781" s="784"/>
      <c r="FC1781" s="784"/>
      <c r="FD1781" s="784"/>
      <c r="FE1781" s="784"/>
      <c r="FF1781" s="784"/>
      <c r="FG1781" s="784"/>
      <c r="FH1781" s="784"/>
      <c r="FI1781" s="784"/>
      <c r="FJ1781" s="784"/>
      <c r="FK1781" s="784"/>
      <c r="FL1781" s="784"/>
      <c r="FM1781" s="784"/>
      <c r="FN1781" s="784"/>
      <c r="FO1781" s="784"/>
      <c r="FP1781" s="784"/>
      <c r="FQ1781" s="784"/>
      <c r="FR1781" s="784"/>
      <c r="FS1781" s="784"/>
      <c r="FT1781" s="784"/>
      <c r="FU1781" s="784"/>
      <c r="FV1781" s="784"/>
      <c r="FW1781" s="784"/>
      <c r="FX1781" s="784"/>
      <c r="FY1781" s="784"/>
      <c r="FZ1781" s="784"/>
      <c r="GA1781" s="784"/>
      <c r="GB1781" s="784"/>
      <c r="GC1781" s="784"/>
    </row>
    <row r="1782" spans="1:185" s="742" customFormat="1" ht="156">
      <c r="A1782" s="785">
        <v>7</v>
      </c>
      <c r="B1782" s="1085" t="s">
        <v>2691</v>
      </c>
      <c r="C1782" s="1157" t="s">
        <v>223</v>
      </c>
      <c r="D1782" s="782">
        <v>3</v>
      </c>
      <c r="E1782" s="782"/>
      <c r="F1782" s="753">
        <f>E1782*D1782</f>
        <v>0</v>
      </c>
      <c r="G1782" s="783"/>
      <c r="H1782" s="783"/>
      <c r="I1782" s="783"/>
      <c r="J1782" s="783"/>
      <c r="K1782" s="783"/>
      <c r="L1782" s="783"/>
      <c r="M1782" s="783"/>
      <c r="N1782" s="783"/>
      <c r="O1782" s="783"/>
      <c r="P1782" s="784"/>
      <c r="Q1782" s="784"/>
      <c r="R1782" s="784"/>
      <c r="S1782" s="784"/>
      <c r="T1782" s="784"/>
      <c r="U1782" s="784"/>
      <c r="V1782" s="784"/>
      <c r="W1782" s="784"/>
      <c r="X1782" s="784"/>
      <c r="Y1782" s="784"/>
      <c r="Z1782" s="784"/>
      <c r="AA1782" s="784"/>
      <c r="AB1782" s="784"/>
      <c r="AC1782" s="784"/>
      <c r="AD1782" s="784"/>
      <c r="AE1782" s="784"/>
      <c r="AF1782" s="784"/>
      <c r="AG1782" s="784"/>
      <c r="AH1782" s="784"/>
      <c r="AI1782" s="784"/>
      <c r="AJ1782" s="784"/>
      <c r="AK1782" s="784"/>
      <c r="AL1782" s="784"/>
      <c r="AM1782" s="784"/>
      <c r="AN1782" s="784"/>
      <c r="AO1782" s="784"/>
      <c r="AP1782" s="784"/>
      <c r="AQ1782" s="784"/>
      <c r="AR1782" s="784"/>
      <c r="AS1782" s="784"/>
      <c r="AT1782" s="784"/>
      <c r="AU1782" s="784"/>
      <c r="AV1782" s="784"/>
      <c r="AW1782" s="784"/>
      <c r="AX1782" s="784"/>
      <c r="AY1782" s="784"/>
      <c r="AZ1782" s="784"/>
      <c r="BA1782" s="784"/>
      <c r="BB1782" s="784"/>
      <c r="BC1782" s="784"/>
      <c r="BD1782" s="784"/>
      <c r="BE1782" s="784"/>
      <c r="BF1782" s="784"/>
      <c r="BG1782" s="784"/>
      <c r="BH1782" s="784"/>
      <c r="BI1782" s="784"/>
      <c r="BJ1782" s="784"/>
      <c r="BK1782" s="784"/>
      <c r="BL1782" s="784"/>
      <c r="BM1782" s="784"/>
      <c r="BN1782" s="784"/>
      <c r="BO1782" s="784"/>
      <c r="BP1782" s="784"/>
      <c r="BQ1782" s="784"/>
      <c r="BR1782" s="784"/>
      <c r="BS1782" s="784"/>
      <c r="BT1782" s="784"/>
      <c r="BU1782" s="784"/>
      <c r="BV1782" s="784"/>
      <c r="BW1782" s="784"/>
      <c r="BX1782" s="784"/>
      <c r="BY1782" s="784"/>
      <c r="BZ1782" s="784"/>
      <c r="CA1782" s="784"/>
      <c r="CB1782" s="784"/>
      <c r="CC1782" s="784"/>
      <c r="CD1782" s="784"/>
      <c r="CE1782" s="784"/>
      <c r="CF1782" s="784"/>
      <c r="CG1782" s="784"/>
      <c r="CH1782" s="784"/>
      <c r="CI1782" s="784"/>
      <c r="CJ1782" s="784"/>
      <c r="CK1782" s="784"/>
      <c r="CL1782" s="784"/>
      <c r="CM1782" s="784"/>
      <c r="CN1782" s="784"/>
      <c r="CO1782" s="784"/>
      <c r="CP1782" s="784"/>
      <c r="CQ1782" s="784"/>
      <c r="CR1782" s="784"/>
      <c r="CS1782" s="784"/>
      <c r="CT1782" s="784"/>
      <c r="CU1782" s="784"/>
      <c r="CV1782" s="784"/>
      <c r="CW1782" s="784"/>
      <c r="CX1782" s="784"/>
      <c r="CY1782" s="784"/>
      <c r="CZ1782" s="784"/>
      <c r="DA1782" s="784"/>
      <c r="DB1782" s="784"/>
      <c r="DC1782" s="784"/>
      <c r="DD1782" s="784"/>
      <c r="DE1782" s="784"/>
      <c r="DF1782" s="784"/>
      <c r="DG1782" s="784"/>
      <c r="DH1782" s="784"/>
      <c r="DI1782" s="784"/>
      <c r="DJ1782" s="784"/>
      <c r="DK1782" s="784"/>
      <c r="DL1782" s="784"/>
      <c r="DM1782" s="784"/>
      <c r="DN1782" s="784"/>
      <c r="DO1782" s="784"/>
      <c r="DP1782" s="784"/>
      <c r="DQ1782" s="784"/>
      <c r="DR1782" s="784"/>
      <c r="DS1782" s="784"/>
      <c r="DT1782" s="784"/>
      <c r="DU1782" s="784"/>
      <c r="DV1782" s="784"/>
      <c r="DW1782" s="784"/>
      <c r="DX1782" s="784"/>
      <c r="DY1782" s="784"/>
      <c r="DZ1782" s="784"/>
      <c r="EA1782" s="784"/>
      <c r="EB1782" s="784"/>
      <c r="EC1782" s="784"/>
      <c r="ED1782" s="784"/>
      <c r="EE1782" s="784"/>
      <c r="EF1782" s="784"/>
      <c r="EG1782" s="784"/>
      <c r="EH1782" s="784"/>
      <c r="EI1782" s="784"/>
      <c r="EJ1782" s="784"/>
      <c r="EK1782" s="784"/>
      <c r="EL1782" s="784"/>
      <c r="EM1782" s="784"/>
      <c r="EN1782" s="784"/>
      <c r="EO1782" s="784"/>
      <c r="EP1782" s="784"/>
      <c r="EQ1782" s="784"/>
      <c r="ER1782" s="784"/>
      <c r="ES1782" s="784"/>
      <c r="ET1782" s="784"/>
      <c r="EU1782" s="784"/>
      <c r="EV1782" s="784"/>
      <c r="EW1782" s="784"/>
      <c r="EX1782" s="784"/>
      <c r="EY1782" s="784"/>
      <c r="EZ1782" s="784"/>
      <c r="FA1782" s="784"/>
      <c r="FB1782" s="784"/>
      <c r="FC1782" s="784"/>
      <c r="FD1782" s="784"/>
      <c r="FE1782" s="784"/>
      <c r="FF1782" s="784"/>
      <c r="FG1782" s="784"/>
      <c r="FH1782" s="784"/>
      <c r="FI1782" s="784"/>
      <c r="FJ1782" s="784"/>
      <c r="FK1782" s="784"/>
      <c r="FL1782" s="784"/>
      <c r="FM1782" s="784"/>
      <c r="FN1782" s="784"/>
      <c r="FO1782" s="784"/>
      <c r="FP1782" s="784"/>
      <c r="FQ1782" s="784"/>
      <c r="FR1782" s="784"/>
      <c r="FS1782" s="784"/>
      <c r="FT1782" s="784"/>
      <c r="FU1782" s="784"/>
      <c r="FV1782" s="784"/>
      <c r="FW1782" s="784"/>
      <c r="FX1782" s="784"/>
      <c r="FY1782" s="784"/>
      <c r="FZ1782" s="784"/>
      <c r="GA1782" s="784"/>
      <c r="GB1782" s="784"/>
      <c r="GC1782" s="784"/>
    </row>
    <row r="1783" spans="1:185" s="742" customFormat="1">
      <c r="A1783" s="780"/>
      <c r="B1783" s="781"/>
      <c r="C1783" s="1157"/>
      <c r="D1783" s="782"/>
      <c r="E1783" s="782"/>
      <c r="F1783" s="753"/>
      <c r="G1783" s="783"/>
      <c r="H1783" s="783"/>
      <c r="I1783" s="783"/>
      <c r="J1783" s="783"/>
      <c r="K1783" s="783"/>
      <c r="L1783" s="783"/>
      <c r="M1783" s="783"/>
      <c r="N1783" s="783"/>
      <c r="O1783" s="783"/>
      <c r="P1783" s="784"/>
      <c r="Q1783" s="784"/>
      <c r="R1783" s="784"/>
      <c r="S1783" s="784"/>
      <c r="T1783" s="784"/>
      <c r="U1783" s="784"/>
      <c r="V1783" s="784"/>
      <c r="W1783" s="784"/>
      <c r="X1783" s="784"/>
      <c r="Y1783" s="784"/>
      <c r="Z1783" s="784"/>
      <c r="AA1783" s="784"/>
      <c r="AB1783" s="784"/>
      <c r="AC1783" s="784"/>
      <c r="AD1783" s="784"/>
      <c r="AE1783" s="784"/>
      <c r="AF1783" s="784"/>
      <c r="AG1783" s="784"/>
      <c r="AH1783" s="784"/>
      <c r="AI1783" s="784"/>
      <c r="AJ1783" s="784"/>
      <c r="AK1783" s="784"/>
      <c r="AL1783" s="784"/>
      <c r="AM1783" s="784"/>
      <c r="AN1783" s="784"/>
      <c r="AO1783" s="784"/>
      <c r="AP1783" s="784"/>
      <c r="AQ1783" s="784"/>
      <c r="AR1783" s="784"/>
      <c r="AS1783" s="784"/>
      <c r="AT1783" s="784"/>
      <c r="AU1783" s="784"/>
      <c r="AV1783" s="784"/>
      <c r="AW1783" s="784"/>
      <c r="AX1783" s="784"/>
      <c r="AY1783" s="784"/>
      <c r="AZ1783" s="784"/>
      <c r="BA1783" s="784"/>
      <c r="BB1783" s="784"/>
      <c r="BC1783" s="784"/>
      <c r="BD1783" s="784"/>
      <c r="BE1783" s="784"/>
      <c r="BF1783" s="784"/>
      <c r="BG1783" s="784"/>
      <c r="BH1783" s="784"/>
      <c r="BI1783" s="784"/>
      <c r="BJ1783" s="784"/>
      <c r="BK1783" s="784"/>
      <c r="BL1783" s="784"/>
      <c r="BM1783" s="784"/>
      <c r="BN1783" s="784"/>
      <c r="BO1783" s="784"/>
      <c r="BP1783" s="784"/>
      <c r="BQ1783" s="784"/>
      <c r="BR1783" s="784"/>
      <c r="BS1783" s="784"/>
      <c r="BT1783" s="784"/>
      <c r="BU1783" s="784"/>
      <c r="BV1783" s="784"/>
      <c r="BW1783" s="784"/>
      <c r="BX1783" s="784"/>
      <c r="BY1783" s="784"/>
      <c r="BZ1783" s="784"/>
      <c r="CA1783" s="784"/>
      <c r="CB1783" s="784"/>
      <c r="CC1783" s="784"/>
      <c r="CD1783" s="784"/>
      <c r="CE1783" s="784"/>
      <c r="CF1783" s="784"/>
      <c r="CG1783" s="784"/>
      <c r="CH1783" s="784"/>
      <c r="CI1783" s="784"/>
      <c r="CJ1783" s="784"/>
      <c r="CK1783" s="784"/>
      <c r="CL1783" s="784"/>
      <c r="CM1783" s="784"/>
      <c r="CN1783" s="784"/>
      <c r="CO1783" s="784"/>
      <c r="CP1783" s="784"/>
      <c r="CQ1783" s="784"/>
      <c r="CR1783" s="784"/>
      <c r="CS1783" s="784"/>
      <c r="CT1783" s="784"/>
      <c r="CU1783" s="784"/>
      <c r="CV1783" s="784"/>
      <c r="CW1783" s="784"/>
      <c r="CX1783" s="784"/>
      <c r="CY1783" s="784"/>
      <c r="CZ1783" s="784"/>
      <c r="DA1783" s="784"/>
      <c r="DB1783" s="784"/>
      <c r="DC1783" s="784"/>
      <c r="DD1783" s="784"/>
      <c r="DE1783" s="784"/>
      <c r="DF1783" s="784"/>
      <c r="DG1783" s="784"/>
      <c r="DH1783" s="784"/>
      <c r="DI1783" s="784"/>
      <c r="DJ1783" s="784"/>
      <c r="DK1783" s="784"/>
      <c r="DL1783" s="784"/>
      <c r="DM1783" s="784"/>
      <c r="DN1783" s="784"/>
      <c r="DO1783" s="784"/>
      <c r="DP1783" s="784"/>
      <c r="DQ1783" s="784"/>
      <c r="DR1783" s="784"/>
      <c r="DS1783" s="784"/>
      <c r="DT1783" s="784"/>
      <c r="DU1783" s="784"/>
      <c r="DV1783" s="784"/>
      <c r="DW1783" s="784"/>
      <c r="DX1783" s="784"/>
      <c r="DY1783" s="784"/>
      <c r="DZ1783" s="784"/>
      <c r="EA1783" s="784"/>
      <c r="EB1783" s="784"/>
      <c r="EC1783" s="784"/>
      <c r="ED1783" s="784"/>
      <c r="EE1783" s="784"/>
      <c r="EF1783" s="784"/>
      <c r="EG1783" s="784"/>
      <c r="EH1783" s="784"/>
      <c r="EI1783" s="784"/>
      <c r="EJ1783" s="784"/>
      <c r="EK1783" s="784"/>
      <c r="EL1783" s="784"/>
      <c r="EM1783" s="784"/>
      <c r="EN1783" s="784"/>
      <c r="EO1783" s="784"/>
      <c r="EP1783" s="784"/>
      <c r="EQ1783" s="784"/>
      <c r="ER1783" s="784"/>
      <c r="ES1783" s="784"/>
      <c r="ET1783" s="784"/>
      <c r="EU1783" s="784"/>
      <c r="EV1783" s="784"/>
      <c r="EW1783" s="784"/>
      <c r="EX1783" s="784"/>
      <c r="EY1783" s="784"/>
      <c r="EZ1783" s="784"/>
      <c r="FA1783" s="784"/>
      <c r="FB1783" s="784"/>
      <c r="FC1783" s="784"/>
      <c r="FD1783" s="784"/>
      <c r="FE1783" s="784"/>
      <c r="FF1783" s="784"/>
      <c r="FG1783" s="784"/>
      <c r="FH1783" s="784"/>
      <c r="FI1783" s="784"/>
      <c r="FJ1783" s="784"/>
      <c r="FK1783" s="784"/>
      <c r="FL1783" s="784"/>
      <c r="FM1783" s="784"/>
      <c r="FN1783" s="784"/>
      <c r="FO1783" s="784"/>
      <c r="FP1783" s="784"/>
      <c r="FQ1783" s="784"/>
      <c r="FR1783" s="784"/>
      <c r="FS1783" s="784"/>
      <c r="FT1783" s="784"/>
      <c r="FU1783" s="784"/>
      <c r="FV1783" s="784"/>
      <c r="FW1783" s="784"/>
      <c r="FX1783" s="784"/>
      <c r="FY1783" s="784"/>
      <c r="FZ1783" s="784"/>
      <c r="GA1783" s="784"/>
      <c r="GB1783" s="784"/>
      <c r="GC1783" s="784"/>
    </row>
    <row r="1784" spans="1:185" s="742" customFormat="1" ht="12.75" customHeight="1">
      <c r="A1784" s="785">
        <v>8</v>
      </c>
      <c r="B1784" s="781" t="s">
        <v>2213</v>
      </c>
      <c r="C1784" s="1157" t="s">
        <v>223</v>
      </c>
      <c r="D1784" s="782">
        <v>2</v>
      </c>
      <c r="E1784" s="782"/>
      <c r="F1784" s="753">
        <f>E1784*D1784</f>
        <v>0</v>
      </c>
      <c r="G1784" s="783"/>
      <c r="H1784" s="783"/>
      <c r="I1784" s="783"/>
      <c r="J1784" s="783"/>
      <c r="K1784" s="783"/>
      <c r="L1784" s="783"/>
      <c r="M1784" s="783"/>
      <c r="N1784" s="783"/>
      <c r="O1784" s="783"/>
      <c r="P1784" s="784"/>
      <c r="Q1784" s="784"/>
      <c r="R1784" s="784"/>
      <c r="S1784" s="784"/>
      <c r="T1784" s="784"/>
      <c r="U1784" s="784"/>
      <c r="V1784" s="784"/>
      <c r="W1784" s="784"/>
      <c r="X1784" s="784"/>
      <c r="Y1784" s="784"/>
      <c r="Z1784" s="784"/>
      <c r="AA1784" s="784"/>
      <c r="AB1784" s="784"/>
      <c r="AC1784" s="784"/>
      <c r="AD1784" s="784"/>
      <c r="AE1784" s="784"/>
      <c r="AF1784" s="784"/>
      <c r="AG1784" s="784"/>
      <c r="AH1784" s="784"/>
      <c r="AI1784" s="784"/>
      <c r="AJ1784" s="784"/>
      <c r="AK1784" s="784"/>
      <c r="AL1784" s="784"/>
      <c r="AM1784" s="784"/>
      <c r="AN1784" s="784"/>
      <c r="AO1784" s="784"/>
      <c r="AP1784" s="784"/>
      <c r="AQ1784" s="784"/>
      <c r="AR1784" s="784"/>
      <c r="AS1784" s="784"/>
      <c r="AT1784" s="784"/>
      <c r="AU1784" s="784"/>
      <c r="AV1784" s="784"/>
      <c r="AW1784" s="784"/>
      <c r="AX1784" s="784"/>
      <c r="AY1784" s="784"/>
      <c r="AZ1784" s="784"/>
      <c r="BA1784" s="784"/>
      <c r="BB1784" s="784"/>
      <c r="BC1784" s="784"/>
      <c r="BD1784" s="784"/>
      <c r="BE1784" s="784"/>
      <c r="BF1784" s="784"/>
      <c r="BG1784" s="784"/>
      <c r="BH1784" s="784"/>
      <c r="BI1784" s="784"/>
      <c r="BJ1784" s="784"/>
      <c r="BK1784" s="784"/>
      <c r="BL1784" s="784"/>
      <c r="BM1784" s="784"/>
      <c r="BN1784" s="784"/>
      <c r="BO1784" s="784"/>
      <c r="BP1784" s="784"/>
      <c r="BQ1784" s="784"/>
      <c r="BR1784" s="784"/>
      <c r="BS1784" s="784"/>
      <c r="BT1784" s="784"/>
      <c r="BU1784" s="784"/>
      <c r="BV1784" s="784"/>
      <c r="BW1784" s="784"/>
      <c r="BX1784" s="784"/>
      <c r="BY1784" s="784"/>
      <c r="BZ1784" s="784"/>
      <c r="CA1784" s="784"/>
      <c r="CB1784" s="784"/>
      <c r="CC1784" s="784"/>
      <c r="CD1784" s="784"/>
      <c r="CE1784" s="784"/>
      <c r="CF1784" s="784"/>
      <c r="CG1784" s="784"/>
      <c r="CH1784" s="784"/>
      <c r="CI1784" s="784"/>
      <c r="CJ1784" s="784"/>
      <c r="CK1784" s="784"/>
      <c r="CL1784" s="784"/>
      <c r="CM1784" s="784"/>
      <c r="CN1784" s="784"/>
      <c r="CO1784" s="784"/>
      <c r="CP1784" s="784"/>
      <c r="CQ1784" s="784"/>
      <c r="CR1784" s="784"/>
      <c r="CS1784" s="784"/>
      <c r="CT1784" s="784"/>
      <c r="CU1784" s="784"/>
      <c r="CV1784" s="784"/>
      <c r="CW1784" s="784"/>
      <c r="CX1784" s="784"/>
      <c r="CY1784" s="784"/>
      <c r="CZ1784" s="784"/>
      <c r="DA1784" s="784"/>
      <c r="DB1784" s="784"/>
      <c r="DC1784" s="784"/>
      <c r="DD1784" s="784"/>
      <c r="DE1784" s="784"/>
      <c r="DF1784" s="784"/>
      <c r="DG1784" s="784"/>
      <c r="DH1784" s="784"/>
      <c r="DI1784" s="784"/>
      <c r="DJ1784" s="784"/>
      <c r="DK1784" s="784"/>
      <c r="DL1784" s="784"/>
      <c r="DM1784" s="784"/>
      <c r="DN1784" s="784"/>
      <c r="DO1784" s="784"/>
      <c r="DP1784" s="784"/>
      <c r="DQ1784" s="784"/>
      <c r="DR1784" s="784"/>
      <c r="DS1784" s="784"/>
      <c r="DT1784" s="784"/>
      <c r="DU1784" s="784"/>
      <c r="DV1784" s="784"/>
      <c r="DW1784" s="784"/>
      <c r="DX1784" s="784"/>
      <c r="DY1784" s="784"/>
      <c r="DZ1784" s="784"/>
      <c r="EA1784" s="784"/>
      <c r="EB1784" s="784"/>
      <c r="EC1784" s="784"/>
      <c r="ED1784" s="784"/>
      <c r="EE1784" s="784"/>
      <c r="EF1784" s="784"/>
      <c r="EG1784" s="784"/>
      <c r="EH1784" s="784"/>
      <c r="EI1784" s="784"/>
      <c r="EJ1784" s="784"/>
      <c r="EK1784" s="784"/>
      <c r="EL1784" s="784"/>
      <c r="EM1784" s="784"/>
      <c r="EN1784" s="784"/>
      <c r="EO1784" s="784"/>
      <c r="EP1784" s="784"/>
      <c r="EQ1784" s="784"/>
      <c r="ER1784" s="784"/>
      <c r="ES1784" s="784"/>
      <c r="ET1784" s="784"/>
      <c r="EU1784" s="784"/>
      <c r="EV1784" s="784"/>
      <c r="EW1784" s="784"/>
      <c r="EX1784" s="784"/>
      <c r="EY1784" s="784"/>
      <c r="EZ1784" s="784"/>
      <c r="FA1784" s="784"/>
      <c r="FB1784" s="784"/>
      <c r="FC1784" s="784"/>
      <c r="FD1784" s="784"/>
      <c r="FE1784" s="784"/>
      <c r="FF1784" s="784"/>
      <c r="FG1784" s="784"/>
      <c r="FH1784" s="784"/>
      <c r="FI1784" s="784"/>
      <c r="FJ1784" s="784"/>
      <c r="FK1784" s="784"/>
      <c r="FL1784" s="784"/>
      <c r="FM1784" s="784"/>
      <c r="FN1784" s="784"/>
      <c r="FO1784" s="784"/>
      <c r="FP1784" s="784"/>
      <c r="FQ1784" s="784"/>
      <c r="FR1784" s="784"/>
      <c r="FS1784" s="784"/>
      <c r="FT1784" s="784"/>
      <c r="FU1784" s="784"/>
      <c r="FV1784" s="784"/>
      <c r="FW1784" s="784"/>
      <c r="FX1784" s="784"/>
      <c r="FY1784" s="784"/>
      <c r="FZ1784" s="784"/>
      <c r="GA1784" s="784"/>
      <c r="GB1784" s="784"/>
      <c r="GC1784" s="784"/>
    </row>
    <row r="1785" spans="1:185" s="742" customFormat="1">
      <c r="A1785" s="780"/>
      <c r="B1785" s="781"/>
      <c r="C1785" s="1157"/>
      <c r="D1785" s="782"/>
      <c r="E1785" s="782"/>
      <c r="F1785" s="753"/>
      <c r="G1785" s="783"/>
      <c r="H1785" s="783"/>
      <c r="I1785" s="783"/>
      <c r="J1785" s="783"/>
      <c r="K1785" s="783"/>
      <c r="L1785" s="783"/>
      <c r="M1785" s="783"/>
      <c r="N1785" s="783"/>
      <c r="O1785" s="783"/>
      <c r="P1785" s="784"/>
      <c r="Q1785" s="784"/>
      <c r="R1785" s="784"/>
      <c r="S1785" s="784"/>
      <c r="T1785" s="784"/>
      <c r="U1785" s="784"/>
      <c r="V1785" s="784"/>
      <c r="W1785" s="784"/>
      <c r="X1785" s="784"/>
      <c r="Y1785" s="784"/>
      <c r="Z1785" s="784"/>
      <c r="AA1785" s="784"/>
      <c r="AB1785" s="784"/>
      <c r="AC1785" s="784"/>
      <c r="AD1785" s="784"/>
      <c r="AE1785" s="784"/>
      <c r="AF1785" s="784"/>
      <c r="AG1785" s="784"/>
      <c r="AH1785" s="784"/>
      <c r="AI1785" s="784"/>
      <c r="AJ1785" s="784"/>
      <c r="AK1785" s="784"/>
      <c r="AL1785" s="784"/>
      <c r="AM1785" s="784"/>
      <c r="AN1785" s="784"/>
      <c r="AO1785" s="784"/>
      <c r="AP1785" s="784"/>
      <c r="AQ1785" s="784"/>
      <c r="AR1785" s="784"/>
      <c r="AS1785" s="784"/>
      <c r="AT1785" s="784"/>
      <c r="AU1785" s="784"/>
      <c r="AV1785" s="784"/>
      <c r="AW1785" s="784"/>
      <c r="AX1785" s="784"/>
      <c r="AY1785" s="784"/>
      <c r="AZ1785" s="784"/>
      <c r="BA1785" s="784"/>
      <c r="BB1785" s="784"/>
      <c r="BC1785" s="784"/>
      <c r="BD1785" s="784"/>
      <c r="BE1785" s="784"/>
      <c r="BF1785" s="784"/>
      <c r="BG1785" s="784"/>
      <c r="BH1785" s="784"/>
      <c r="BI1785" s="784"/>
      <c r="BJ1785" s="784"/>
      <c r="BK1785" s="784"/>
      <c r="BL1785" s="784"/>
      <c r="BM1785" s="784"/>
      <c r="BN1785" s="784"/>
      <c r="BO1785" s="784"/>
      <c r="BP1785" s="784"/>
      <c r="BQ1785" s="784"/>
      <c r="BR1785" s="784"/>
      <c r="BS1785" s="784"/>
      <c r="BT1785" s="784"/>
      <c r="BU1785" s="784"/>
      <c r="BV1785" s="784"/>
      <c r="BW1785" s="784"/>
      <c r="BX1785" s="784"/>
      <c r="BY1785" s="784"/>
      <c r="BZ1785" s="784"/>
      <c r="CA1785" s="784"/>
      <c r="CB1785" s="784"/>
      <c r="CC1785" s="784"/>
      <c r="CD1785" s="784"/>
      <c r="CE1785" s="784"/>
      <c r="CF1785" s="784"/>
      <c r="CG1785" s="784"/>
      <c r="CH1785" s="784"/>
      <c r="CI1785" s="784"/>
      <c r="CJ1785" s="784"/>
      <c r="CK1785" s="784"/>
      <c r="CL1785" s="784"/>
      <c r="CM1785" s="784"/>
      <c r="CN1785" s="784"/>
      <c r="CO1785" s="784"/>
      <c r="CP1785" s="784"/>
      <c r="CQ1785" s="784"/>
      <c r="CR1785" s="784"/>
      <c r="CS1785" s="784"/>
      <c r="CT1785" s="784"/>
      <c r="CU1785" s="784"/>
      <c r="CV1785" s="784"/>
      <c r="CW1785" s="784"/>
      <c r="CX1785" s="784"/>
      <c r="CY1785" s="784"/>
      <c r="CZ1785" s="784"/>
      <c r="DA1785" s="784"/>
      <c r="DB1785" s="784"/>
      <c r="DC1785" s="784"/>
      <c r="DD1785" s="784"/>
      <c r="DE1785" s="784"/>
      <c r="DF1785" s="784"/>
      <c r="DG1785" s="784"/>
      <c r="DH1785" s="784"/>
      <c r="DI1785" s="784"/>
      <c r="DJ1785" s="784"/>
      <c r="DK1785" s="784"/>
      <c r="DL1785" s="784"/>
      <c r="DM1785" s="784"/>
      <c r="DN1785" s="784"/>
      <c r="DO1785" s="784"/>
      <c r="DP1785" s="784"/>
      <c r="DQ1785" s="784"/>
      <c r="DR1785" s="784"/>
      <c r="DS1785" s="784"/>
      <c r="DT1785" s="784"/>
      <c r="DU1785" s="784"/>
      <c r="DV1785" s="784"/>
      <c r="DW1785" s="784"/>
      <c r="DX1785" s="784"/>
      <c r="DY1785" s="784"/>
      <c r="DZ1785" s="784"/>
      <c r="EA1785" s="784"/>
      <c r="EB1785" s="784"/>
      <c r="EC1785" s="784"/>
      <c r="ED1785" s="784"/>
      <c r="EE1785" s="784"/>
      <c r="EF1785" s="784"/>
      <c r="EG1785" s="784"/>
      <c r="EH1785" s="784"/>
      <c r="EI1785" s="784"/>
      <c r="EJ1785" s="784"/>
      <c r="EK1785" s="784"/>
      <c r="EL1785" s="784"/>
      <c r="EM1785" s="784"/>
      <c r="EN1785" s="784"/>
      <c r="EO1785" s="784"/>
      <c r="EP1785" s="784"/>
      <c r="EQ1785" s="784"/>
      <c r="ER1785" s="784"/>
      <c r="ES1785" s="784"/>
      <c r="ET1785" s="784"/>
      <c r="EU1785" s="784"/>
      <c r="EV1785" s="784"/>
      <c r="EW1785" s="784"/>
      <c r="EX1785" s="784"/>
      <c r="EY1785" s="784"/>
      <c r="EZ1785" s="784"/>
      <c r="FA1785" s="784"/>
      <c r="FB1785" s="784"/>
      <c r="FC1785" s="784"/>
      <c r="FD1785" s="784"/>
      <c r="FE1785" s="784"/>
      <c r="FF1785" s="784"/>
      <c r="FG1785" s="784"/>
      <c r="FH1785" s="784"/>
      <c r="FI1785" s="784"/>
      <c r="FJ1785" s="784"/>
      <c r="FK1785" s="784"/>
      <c r="FL1785" s="784"/>
      <c r="FM1785" s="784"/>
      <c r="FN1785" s="784"/>
      <c r="FO1785" s="784"/>
      <c r="FP1785" s="784"/>
      <c r="FQ1785" s="784"/>
      <c r="FR1785" s="784"/>
      <c r="FS1785" s="784"/>
      <c r="FT1785" s="784"/>
      <c r="FU1785" s="784"/>
      <c r="FV1785" s="784"/>
      <c r="FW1785" s="784"/>
      <c r="FX1785" s="784"/>
      <c r="FY1785" s="784"/>
      <c r="FZ1785" s="784"/>
      <c r="GA1785" s="784"/>
      <c r="GB1785" s="784"/>
      <c r="GC1785" s="784"/>
    </row>
    <row r="1786" spans="1:185" s="742" customFormat="1" ht="25.5" customHeight="1">
      <c r="A1786" s="785">
        <v>9</v>
      </c>
      <c r="B1786" s="781" t="s">
        <v>2214</v>
      </c>
      <c r="C1786" s="1157" t="s">
        <v>223</v>
      </c>
      <c r="D1786" s="782">
        <v>24</v>
      </c>
      <c r="E1786" s="782"/>
      <c r="F1786" s="753">
        <f>E1786*D1786</f>
        <v>0</v>
      </c>
      <c r="G1786" s="783"/>
      <c r="H1786" s="783"/>
      <c r="I1786" s="783"/>
      <c r="J1786" s="783"/>
      <c r="K1786" s="783"/>
      <c r="L1786" s="783"/>
      <c r="M1786" s="783"/>
      <c r="N1786" s="783"/>
      <c r="O1786" s="783"/>
      <c r="P1786" s="784"/>
      <c r="Q1786" s="784"/>
      <c r="R1786" s="784"/>
      <c r="S1786" s="784"/>
      <c r="T1786" s="784"/>
      <c r="U1786" s="784"/>
      <c r="V1786" s="784"/>
      <c r="W1786" s="784"/>
      <c r="X1786" s="784"/>
      <c r="Y1786" s="784"/>
      <c r="Z1786" s="784"/>
      <c r="AA1786" s="784"/>
      <c r="AB1786" s="784"/>
      <c r="AC1786" s="784"/>
      <c r="AD1786" s="784"/>
      <c r="AE1786" s="784"/>
      <c r="AF1786" s="784"/>
      <c r="AG1786" s="784"/>
      <c r="AH1786" s="784"/>
      <c r="AI1786" s="784"/>
      <c r="AJ1786" s="784"/>
      <c r="AK1786" s="784"/>
      <c r="AL1786" s="784"/>
      <c r="AM1786" s="784"/>
      <c r="AN1786" s="784"/>
      <c r="AO1786" s="784"/>
      <c r="AP1786" s="784"/>
      <c r="AQ1786" s="784"/>
      <c r="AR1786" s="784"/>
      <c r="AS1786" s="784"/>
      <c r="AT1786" s="784"/>
      <c r="AU1786" s="784"/>
      <c r="AV1786" s="784"/>
      <c r="AW1786" s="784"/>
      <c r="AX1786" s="784"/>
      <c r="AY1786" s="784"/>
      <c r="AZ1786" s="784"/>
      <c r="BA1786" s="784"/>
      <c r="BB1786" s="784"/>
      <c r="BC1786" s="784"/>
      <c r="BD1786" s="784"/>
      <c r="BE1786" s="784"/>
      <c r="BF1786" s="784"/>
      <c r="BG1786" s="784"/>
      <c r="BH1786" s="784"/>
      <c r="BI1786" s="784"/>
      <c r="BJ1786" s="784"/>
      <c r="BK1786" s="784"/>
      <c r="BL1786" s="784"/>
      <c r="BM1786" s="784"/>
      <c r="BN1786" s="784"/>
      <c r="BO1786" s="784"/>
      <c r="BP1786" s="784"/>
      <c r="BQ1786" s="784"/>
      <c r="BR1786" s="784"/>
      <c r="BS1786" s="784"/>
      <c r="BT1786" s="784"/>
      <c r="BU1786" s="784"/>
      <c r="BV1786" s="784"/>
      <c r="BW1786" s="784"/>
      <c r="BX1786" s="784"/>
      <c r="BY1786" s="784"/>
      <c r="BZ1786" s="784"/>
      <c r="CA1786" s="784"/>
      <c r="CB1786" s="784"/>
      <c r="CC1786" s="784"/>
      <c r="CD1786" s="784"/>
      <c r="CE1786" s="784"/>
      <c r="CF1786" s="784"/>
      <c r="CG1786" s="784"/>
      <c r="CH1786" s="784"/>
      <c r="CI1786" s="784"/>
      <c r="CJ1786" s="784"/>
      <c r="CK1786" s="784"/>
      <c r="CL1786" s="784"/>
      <c r="CM1786" s="784"/>
      <c r="CN1786" s="784"/>
      <c r="CO1786" s="784"/>
      <c r="CP1786" s="784"/>
      <c r="CQ1786" s="784"/>
      <c r="CR1786" s="784"/>
      <c r="CS1786" s="784"/>
      <c r="CT1786" s="784"/>
      <c r="CU1786" s="784"/>
      <c r="CV1786" s="784"/>
      <c r="CW1786" s="784"/>
      <c r="CX1786" s="784"/>
      <c r="CY1786" s="784"/>
      <c r="CZ1786" s="784"/>
      <c r="DA1786" s="784"/>
      <c r="DB1786" s="784"/>
      <c r="DC1786" s="784"/>
      <c r="DD1786" s="784"/>
      <c r="DE1786" s="784"/>
      <c r="DF1786" s="784"/>
      <c r="DG1786" s="784"/>
      <c r="DH1786" s="784"/>
      <c r="DI1786" s="784"/>
      <c r="DJ1786" s="784"/>
      <c r="DK1786" s="784"/>
      <c r="DL1786" s="784"/>
      <c r="DM1786" s="784"/>
      <c r="DN1786" s="784"/>
      <c r="DO1786" s="784"/>
      <c r="DP1786" s="784"/>
      <c r="DQ1786" s="784"/>
      <c r="DR1786" s="784"/>
      <c r="DS1786" s="784"/>
      <c r="DT1786" s="784"/>
      <c r="DU1786" s="784"/>
      <c r="DV1786" s="784"/>
      <c r="DW1786" s="784"/>
      <c r="DX1786" s="784"/>
      <c r="DY1786" s="784"/>
      <c r="DZ1786" s="784"/>
      <c r="EA1786" s="784"/>
      <c r="EB1786" s="784"/>
      <c r="EC1786" s="784"/>
      <c r="ED1786" s="784"/>
      <c r="EE1786" s="784"/>
      <c r="EF1786" s="784"/>
      <c r="EG1786" s="784"/>
      <c r="EH1786" s="784"/>
      <c r="EI1786" s="784"/>
      <c r="EJ1786" s="784"/>
      <c r="EK1786" s="784"/>
      <c r="EL1786" s="784"/>
      <c r="EM1786" s="784"/>
      <c r="EN1786" s="784"/>
      <c r="EO1786" s="784"/>
      <c r="EP1786" s="784"/>
      <c r="EQ1786" s="784"/>
      <c r="ER1786" s="784"/>
      <c r="ES1786" s="784"/>
      <c r="ET1786" s="784"/>
      <c r="EU1786" s="784"/>
      <c r="EV1786" s="784"/>
      <c r="EW1786" s="784"/>
      <c r="EX1786" s="784"/>
      <c r="EY1786" s="784"/>
      <c r="EZ1786" s="784"/>
      <c r="FA1786" s="784"/>
      <c r="FB1786" s="784"/>
      <c r="FC1786" s="784"/>
      <c r="FD1786" s="784"/>
      <c r="FE1786" s="784"/>
      <c r="FF1786" s="784"/>
      <c r="FG1786" s="784"/>
      <c r="FH1786" s="784"/>
      <c r="FI1786" s="784"/>
      <c r="FJ1786" s="784"/>
      <c r="FK1786" s="784"/>
      <c r="FL1786" s="784"/>
      <c r="FM1786" s="784"/>
      <c r="FN1786" s="784"/>
      <c r="FO1786" s="784"/>
      <c r="FP1786" s="784"/>
      <c r="FQ1786" s="784"/>
      <c r="FR1786" s="784"/>
      <c r="FS1786" s="784"/>
      <c r="FT1786" s="784"/>
      <c r="FU1786" s="784"/>
      <c r="FV1786" s="784"/>
      <c r="FW1786" s="784"/>
      <c r="FX1786" s="784"/>
      <c r="FY1786" s="784"/>
      <c r="FZ1786" s="784"/>
      <c r="GA1786" s="784"/>
      <c r="GB1786" s="784"/>
      <c r="GC1786" s="784"/>
    </row>
    <row r="1787" spans="1:185" s="742" customFormat="1" ht="13.5" customHeight="1">
      <c r="A1787" s="788"/>
      <c r="B1787" s="781"/>
      <c r="C1787" s="1157"/>
      <c r="D1787" s="782"/>
      <c r="E1787" s="782"/>
      <c r="F1787" s="753"/>
      <c r="G1787" s="783"/>
      <c r="H1787" s="783"/>
      <c r="I1787" s="783"/>
      <c r="J1787" s="783"/>
      <c r="K1787" s="783"/>
      <c r="L1787" s="783"/>
      <c r="M1787" s="783"/>
      <c r="N1787" s="783"/>
      <c r="O1787" s="783"/>
      <c r="P1787" s="784"/>
      <c r="Q1787" s="784"/>
      <c r="R1787" s="784"/>
      <c r="S1787" s="784"/>
      <c r="T1787" s="784"/>
      <c r="U1787" s="784"/>
      <c r="V1787" s="784"/>
      <c r="W1787" s="784"/>
      <c r="X1787" s="784"/>
      <c r="Y1787" s="784"/>
      <c r="Z1787" s="784"/>
      <c r="AA1787" s="784"/>
      <c r="AB1787" s="784"/>
      <c r="AC1787" s="784"/>
      <c r="AD1787" s="784"/>
      <c r="AE1787" s="784"/>
      <c r="AF1787" s="784"/>
      <c r="AG1787" s="784"/>
      <c r="AH1787" s="784"/>
      <c r="AI1787" s="784"/>
      <c r="AJ1787" s="784"/>
      <c r="AK1787" s="784"/>
      <c r="AL1787" s="784"/>
      <c r="AM1787" s="784"/>
      <c r="AN1787" s="784"/>
      <c r="AO1787" s="784"/>
      <c r="AP1787" s="784"/>
      <c r="AQ1787" s="784"/>
      <c r="AR1787" s="784"/>
      <c r="AS1787" s="784"/>
      <c r="AT1787" s="784"/>
      <c r="AU1787" s="784"/>
      <c r="AV1787" s="784"/>
      <c r="AW1787" s="784"/>
      <c r="AX1787" s="784"/>
      <c r="AY1787" s="784"/>
      <c r="AZ1787" s="784"/>
      <c r="BA1787" s="784"/>
      <c r="BB1787" s="784"/>
      <c r="BC1787" s="784"/>
      <c r="BD1787" s="784"/>
      <c r="BE1787" s="784"/>
      <c r="BF1787" s="784"/>
      <c r="BG1787" s="784"/>
      <c r="BH1787" s="784"/>
      <c r="BI1787" s="784"/>
      <c r="BJ1787" s="784"/>
      <c r="BK1787" s="784"/>
      <c r="BL1787" s="784"/>
      <c r="BM1787" s="784"/>
      <c r="BN1787" s="784"/>
      <c r="BO1787" s="784"/>
      <c r="BP1787" s="784"/>
      <c r="BQ1787" s="784"/>
      <c r="BR1787" s="784"/>
      <c r="BS1787" s="784"/>
      <c r="BT1787" s="784"/>
      <c r="BU1787" s="784"/>
      <c r="BV1787" s="784"/>
      <c r="BW1787" s="784"/>
      <c r="BX1787" s="784"/>
      <c r="BY1787" s="784"/>
      <c r="BZ1787" s="784"/>
      <c r="CA1787" s="784"/>
      <c r="CB1787" s="784"/>
      <c r="CC1787" s="784"/>
      <c r="CD1787" s="784"/>
      <c r="CE1787" s="784"/>
      <c r="CF1787" s="784"/>
      <c r="CG1787" s="784"/>
      <c r="CH1787" s="784"/>
      <c r="CI1787" s="784"/>
      <c r="CJ1787" s="784"/>
      <c r="CK1787" s="784"/>
      <c r="CL1787" s="784"/>
      <c r="CM1787" s="784"/>
      <c r="CN1787" s="784"/>
      <c r="CO1787" s="784"/>
      <c r="CP1787" s="784"/>
      <c r="CQ1787" s="784"/>
      <c r="CR1787" s="784"/>
      <c r="CS1787" s="784"/>
      <c r="CT1787" s="784"/>
      <c r="CU1787" s="784"/>
      <c r="CV1787" s="784"/>
      <c r="CW1787" s="784"/>
      <c r="CX1787" s="784"/>
      <c r="CY1787" s="784"/>
      <c r="CZ1787" s="784"/>
      <c r="DA1787" s="784"/>
      <c r="DB1787" s="784"/>
      <c r="DC1787" s="784"/>
      <c r="DD1787" s="784"/>
      <c r="DE1787" s="784"/>
      <c r="DF1787" s="784"/>
      <c r="DG1787" s="784"/>
      <c r="DH1787" s="784"/>
      <c r="DI1787" s="784"/>
      <c r="DJ1787" s="784"/>
      <c r="DK1787" s="784"/>
      <c r="DL1787" s="784"/>
      <c r="DM1787" s="784"/>
      <c r="DN1787" s="784"/>
      <c r="DO1787" s="784"/>
      <c r="DP1787" s="784"/>
      <c r="DQ1787" s="784"/>
      <c r="DR1787" s="784"/>
      <c r="DS1787" s="784"/>
      <c r="DT1787" s="784"/>
      <c r="DU1787" s="784"/>
      <c r="DV1787" s="784"/>
      <c r="DW1787" s="784"/>
      <c r="DX1787" s="784"/>
      <c r="DY1787" s="784"/>
      <c r="DZ1787" s="784"/>
      <c r="EA1787" s="784"/>
      <c r="EB1787" s="784"/>
      <c r="EC1787" s="784"/>
      <c r="ED1787" s="784"/>
      <c r="EE1787" s="784"/>
      <c r="EF1787" s="784"/>
      <c r="EG1787" s="784"/>
      <c r="EH1787" s="784"/>
      <c r="EI1787" s="784"/>
      <c r="EJ1787" s="784"/>
      <c r="EK1787" s="784"/>
      <c r="EL1787" s="784"/>
      <c r="EM1787" s="784"/>
      <c r="EN1787" s="784"/>
      <c r="EO1787" s="784"/>
      <c r="EP1787" s="784"/>
      <c r="EQ1787" s="784"/>
      <c r="ER1787" s="784"/>
      <c r="ES1787" s="784"/>
      <c r="ET1787" s="784"/>
      <c r="EU1787" s="784"/>
      <c r="EV1787" s="784"/>
      <c r="EW1787" s="784"/>
      <c r="EX1787" s="784"/>
      <c r="EY1787" s="784"/>
      <c r="EZ1787" s="784"/>
      <c r="FA1787" s="784"/>
      <c r="FB1787" s="784"/>
      <c r="FC1787" s="784"/>
      <c r="FD1787" s="784"/>
      <c r="FE1787" s="784"/>
      <c r="FF1787" s="784"/>
      <c r="FG1787" s="784"/>
      <c r="FH1787" s="784"/>
      <c r="FI1787" s="784"/>
      <c r="FJ1787" s="784"/>
      <c r="FK1787" s="784"/>
      <c r="FL1787" s="784"/>
      <c r="FM1787" s="784"/>
      <c r="FN1787" s="784"/>
      <c r="FO1787" s="784"/>
      <c r="FP1787" s="784"/>
      <c r="FQ1787" s="784"/>
      <c r="FR1787" s="784"/>
      <c r="FS1787" s="784"/>
      <c r="FT1787" s="784"/>
      <c r="FU1787" s="784"/>
      <c r="FV1787" s="784"/>
      <c r="FW1787" s="784"/>
      <c r="FX1787" s="784"/>
      <c r="FY1787" s="784"/>
      <c r="FZ1787" s="784"/>
      <c r="GA1787" s="784"/>
      <c r="GB1787" s="784"/>
      <c r="GC1787" s="784"/>
    </row>
    <row r="1788" spans="1:185" s="772" customFormat="1" ht="25.5">
      <c r="A1788" s="769"/>
      <c r="B1788" s="774" t="s">
        <v>2195</v>
      </c>
      <c r="C1788" s="770"/>
      <c r="D1788" s="987"/>
      <c r="E1788" s="771"/>
      <c r="F1788" s="771"/>
      <c r="G1788" s="736"/>
      <c r="H1788" s="736"/>
      <c r="I1788" s="736"/>
      <c r="J1788" s="736"/>
      <c r="K1788" s="736"/>
      <c r="L1788" s="736"/>
      <c r="M1788" s="736"/>
      <c r="N1788" s="736"/>
      <c r="O1788" s="736"/>
    </row>
    <row r="1789" spans="1:185" s="772" customFormat="1" ht="6.75" customHeight="1">
      <c r="A1789" s="769"/>
      <c r="B1789" s="774"/>
      <c r="C1789" s="770"/>
      <c r="D1789" s="987"/>
      <c r="E1789" s="771"/>
      <c r="F1789" s="771"/>
      <c r="G1789" s="736"/>
      <c r="H1789" s="736"/>
      <c r="I1789" s="736"/>
      <c r="J1789" s="736"/>
      <c r="K1789" s="736"/>
      <c r="L1789" s="736"/>
      <c r="M1789" s="736"/>
      <c r="N1789" s="736"/>
      <c r="O1789" s="736"/>
    </row>
    <row r="1790" spans="1:185" s="772" customFormat="1">
      <c r="A1790" s="785">
        <v>10</v>
      </c>
      <c r="B1790" s="774" t="s">
        <v>2196</v>
      </c>
      <c r="C1790" s="770" t="s">
        <v>1236</v>
      </c>
      <c r="D1790" s="987">
        <v>200</v>
      </c>
      <c r="E1790" s="771"/>
      <c r="F1790" s="771">
        <f>E1790*D1790</f>
        <v>0</v>
      </c>
      <c r="G1790" s="736"/>
      <c r="H1790" s="736"/>
      <c r="I1790" s="736"/>
      <c r="J1790" s="736"/>
      <c r="K1790" s="736"/>
      <c r="L1790" s="736"/>
      <c r="M1790" s="736"/>
      <c r="N1790" s="736"/>
      <c r="O1790" s="736"/>
    </row>
    <row r="1791" spans="1:185" s="742" customFormat="1">
      <c r="A1791" s="780"/>
      <c r="B1791" s="781"/>
      <c r="C1791" s="1157"/>
      <c r="D1791" s="782"/>
      <c r="E1791" s="782"/>
      <c r="F1791" s="753"/>
      <c r="G1791" s="783"/>
      <c r="H1791" s="783"/>
      <c r="I1791" s="783"/>
      <c r="J1791" s="783"/>
      <c r="K1791" s="783"/>
      <c r="L1791" s="783"/>
      <c r="M1791" s="783"/>
      <c r="N1791" s="783"/>
      <c r="O1791" s="783"/>
      <c r="P1791" s="784"/>
      <c r="Q1791" s="784"/>
      <c r="R1791" s="784"/>
      <c r="S1791" s="784"/>
      <c r="T1791" s="784"/>
      <c r="U1791" s="784"/>
      <c r="V1791" s="784"/>
      <c r="W1791" s="784"/>
      <c r="X1791" s="784"/>
      <c r="Y1791" s="784"/>
      <c r="Z1791" s="784"/>
      <c r="AA1791" s="784"/>
      <c r="AB1791" s="784"/>
      <c r="AC1791" s="784"/>
      <c r="AD1791" s="784"/>
      <c r="AE1791" s="784"/>
      <c r="AF1791" s="784"/>
      <c r="AG1791" s="784"/>
      <c r="AH1791" s="784"/>
      <c r="AI1791" s="784"/>
      <c r="AJ1791" s="784"/>
      <c r="AK1791" s="784"/>
      <c r="AL1791" s="784"/>
      <c r="AM1791" s="784"/>
      <c r="AN1791" s="784"/>
      <c r="AO1791" s="784"/>
      <c r="AP1791" s="784"/>
      <c r="AQ1791" s="784"/>
      <c r="AR1791" s="784"/>
      <c r="AS1791" s="784"/>
      <c r="AT1791" s="784"/>
      <c r="AU1791" s="784"/>
      <c r="AV1791" s="784"/>
      <c r="AW1791" s="784"/>
      <c r="AX1791" s="784"/>
      <c r="AY1791" s="784"/>
      <c r="AZ1791" s="784"/>
      <c r="BA1791" s="784"/>
      <c r="BB1791" s="784"/>
      <c r="BC1791" s="784"/>
      <c r="BD1791" s="784"/>
      <c r="BE1791" s="784"/>
      <c r="BF1791" s="784"/>
      <c r="BG1791" s="784"/>
      <c r="BH1791" s="784"/>
      <c r="BI1791" s="784"/>
      <c r="BJ1791" s="784"/>
      <c r="BK1791" s="784"/>
      <c r="BL1791" s="784"/>
      <c r="BM1791" s="784"/>
      <c r="BN1791" s="784"/>
      <c r="BO1791" s="784"/>
      <c r="BP1791" s="784"/>
      <c r="BQ1791" s="784"/>
      <c r="BR1791" s="784"/>
      <c r="BS1791" s="784"/>
      <c r="BT1791" s="784"/>
      <c r="BU1791" s="784"/>
      <c r="BV1791" s="784"/>
      <c r="BW1791" s="784"/>
      <c r="BX1791" s="784"/>
      <c r="BY1791" s="784"/>
      <c r="BZ1791" s="784"/>
      <c r="CA1791" s="784"/>
      <c r="CB1791" s="784"/>
      <c r="CC1791" s="784"/>
      <c r="CD1791" s="784"/>
      <c r="CE1791" s="784"/>
      <c r="CF1791" s="784"/>
      <c r="CG1791" s="784"/>
      <c r="CH1791" s="784"/>
      <c r="CI1791" s="784"/>
      <c r="CJ1791" s="784"/>
      <c r="CK1791" s="784"/>
      <c r="CL1791" s="784"/>
      <c r="CM1791" s="784"/>
      <c r="CN1791" s="784"/>
      <c r="CO1791" s="784"/>
      <c r="CP1791" s="784"/>
      <c r="CQ1791" s="784"/>
      <c r="CR1791" s="784"/>
      <c r="CS1791" s="784"/>
      <c r="CT1791" s="784"/>
      <c r="CU1791" s="784"/>
      <c r="CV1791" s="784"/>
      <c r="CW1791" s="784"/>
      <c r="CX1791" s="784"/>
      <c r="CY1791" s="784"/>
      <c r="CZ1791" s="784"/>
      <c r="DA1791" s="784"/>
      <c r="DB1791" s="784"/>
      <c r="DC1791" s="784"/>
      <c r="DD1791" s="784"/>
      <c r="DE1791" s="784"/>
      <c r="DF1791" s="784"/>
      <c r="DG1791" s="784"/>
      <c r="DH1791" s="784"/>
      <c r="DI1791" s="784"/>
      <c r="DJ1791" s="784"/>
      <c r="DK1791" s="784"/>
      <c r="DL1791" s="784"/>
      <c r="DM1791" s="784"/>
      <c r="DN1791" s="784"/>
      <c r="DO1791" s="784"/>
      <c r="DP1791" s="784"/>
      <c r="DQ1791" s="784"/>
      <c r="DR1791" s="784"/>
      <c r="DS1791" s="784"/>
      <c r="DT1791" s="784"/>
      <c r="DU1791" s="784"/>
      <c r="DV1791" s="784"/>
      <c r="DW1791" s="784"/>
      <c r="DX1791" s="784"/>
      <c r="DY1791" s="784"/>
      <c r="DZ1791" s="784"/>
      <c r="EA1791" s="784"/>
      <c r="EB1791" s="784"/>
      <c r="EC1791" s="784"/>
      <c r="ED1791" s="784"/>
      <c r="EE1791" s="784"/>
      <c r="EF1791" s="784"/>
      <c r="EG1791" s="784"/>
      <c r="EH1791" s="784"/>
      <c r="EI1791" s="784"/>
      <c r="EJ1791" s="784"/>
      <c r="EK1791" s="784"/>
      <c r="EL1791" s="784"/>
      <c r="EM1791" s="784"/>
      <c r="EN1791" s="784"/>
      <c r="EO1791" s="784"/>
      <c r="EP1791" s="784"/>
      <c r="EQ1791" s="784"/>
      <c r="ER1791" s="784"/>
      <c r="ES1791" s="784"/>
      <c r="ET1791" s="784"/>
      <c r="EU1791" s="784"/>
      <c r="EV1791" s="784"/>
      <c r="EW1791" s="784"/>
      <c r="EX1791" s="784"/>
      <c r="EY1791" s="784"/>
      <c r="EZ1791" s="784"/>
      <c r="FA1791" s="784"/>
      <c r="FB1791" s="784"/>
      <c r="FC1791" s="784"/>
      <c r="FD1791" s="784"/>
      <c r="FE1791" s="784"/>
      <c r="FF1791" s="784"/>
      <c r="FG1791" s="784"/>
      <c r="FH1791" s="784"/>
      <c r="FI1791" s="784"/>
      <c r="FJ1791" s="784"/>
      <c r="FK1791" s="784"/>
      <c r="FL1791" s="784"/>
      <c r="FM1791" s="784"/>
      <c r="FN1791" s="784"/>
      <c r="FO1791" s="784"/>
      <c r="FP1791" s="784"/>
      <c r="FQ1791" s="784"/>
      <c r="FR1791" s="784"/>
      <c r="FS1791" s="784"/>
      <c r="FT1791" s="784"/>
      <c r="FU1791" s="784"/>
      <c r="FV1791" s="784"/>
      <c r="FW1791" s="784"/>
      <c r="FX1791" s="784"/>
      <c r="FY1791" s="784"/>
      <c r="FZ1791" s="784"/>
      <c r="GA1791" s="784"/>
      <c r="GB1791" s="784"/>
      <c r="GC1791" s="784"/>
    </row>
    <row r="1792" spans="1:185" s="742" customFormat="1" ht="12.75" customHeight="1">
      <c r="A1792" s="785">
        <v>11</v>
      </c>
      <c r="B1792" s="781" t="s">
        <v>2215</v>
      </c>
      <c r="C1792" s="1157" t="s">
        <v>1236</v>
      </c>
      <c r="D1792" s="782">
        <v>620</v>
      </c>
      <c r="E1792" s="782"/>
      <c r="F1792" s="753">
        <f>E1792*D1792</f>
        <v>0</v>
      </c>
      <c r="G1792" s="783"/>
      <c r="H1792" s="783"/>
      <c r="I1792" s="783"/>
      <c r="J1792" s="783"/>
      <c r="K1792" s="783"/>
      <c r="L1792" s="783"/>
      <c r="M1792" s="783"/>
      <c r="N1792" s="783"/>
      <c r="O1792" s="783"/>
      <c r="P1792" s="784"/>
      <c r="Q1792" s="784"/>
      <c r="R1792" s="784"/>
      <c r="S1792" s="784"/>
      <c r="T1792" s="784"/>
      <c r="U1792" s="784"/>
      <c r="V1792" s="784"/>
      <c r="W1792" s="784"/>
      <c r="X1792" s="784"/>
      <c r="Y1792" s="784"/>
      <c r="Z1792" s="784"/>
      <c r="AA1792" s="784"/>
      <c r="AB1792" s="784"/>
      <c r="AC1792" s="784"/>
      <c r="AD1792" s="784"/>
      <c r="AE1792" s="784"/>
      <c r="AF1792" s="784"/>
      <c r="AG1792" s="784"/>
      <c r="AH1792" s="784"/>
      <c r="AI1792" s="784"/>
      <c r="AJ1792" s="784"/>
      <c r="AK1792" s="784"/>
      <c r="AL1792" s="784"/>
      <c r="AM1792" s="784"/>
      <c r="AN1792" s="784"/>
      <c r="AO1792" s="784"/>
      <c r="AP1792" s="784"/>
      <c r="AQ1792" s="784"/>
      <c r="AR1792" s="784"/>
      <c r="AS1792" s="784"/>
      <c r="AT1792" s="784"/>
      <c r="AU1792" s="784"/>
      <c r="AV1792" s="784"/>
      <c r="AW1792" s="784"/>
      <c r="AX1792" s="784"/>
      <c r="AY1792" s="784"/>
      <c r="AZ1792" s="784"/>
      <c r="BA1792" s="784"/>
      <c r="BB1792" s="784"/>
      <c r="BC1792" s="784"/>
      <c r="BD1792" s="784"/>
      <c r="BE1792" s="784"/>
      <c r="BF1792" s="784"/>
      <c r="BG1792" s="784"/>
      <c r="BH1792" s="784"/>
      <c r="BI1792" s="784"/>
      <c r="BJ1792" s="784"/>
      <c r="BK1792" s="784"/>
      <c r="BL1792" s="784"/>
      <c r="BM1792" s="784"/>
      <c r="BN1792" s="784"/>
      <c r="BO1792" s="784"/>
      <c r="BP1792" s="784"/>
      <c r="BQ1792" s="784"/>
      <c r="BR1792" s="784"/>
      <c r="BS1792" s="784"/>
      <c r="BT1792" s="784"/>
      <c r="BU1792" s="784"/>
      <c r="BV1792" s="784"/>
      <c r="BW1792" s="784"/>
      <c r="BX1792" s="784"/>
      <c r="BY1792" s="784"/>
      <c r="BZ1792" s="784"/>
      <c r="CA1792" s="784"/>
      <c r="CB1792" s="784"/>
      <c r="CC1792" s="784"/>
      <c r="CD1792" s="784"/>
      <c r="CE1792" s="784"/>
      <c r="CF1792" s="784"/>
      <c r="CG1792" s="784"/>
      <c r="CH1792" s="784"/>
      <c r="CI1792" s="784"/>
      <c r="CJ1792" s="784"/>
      <c r="CK1792" s="784"/>
      <c r="CL1792" s="784"/>
      <c r="CM1792" s="784"/>
      <c r="CN1792" s="784"/>
      <c r="CO1792" s="784"/>
      <c r="CP1792" s="784"/>
      <c r="CQ1792" s="784"/>
      <c r="CR1792" s="784"/>
      <c r="CS1792" s="784"/>
      <c r="CT1792" s="784"/>
      <c r="CU1792" s="784"/>
      <c r="CV1792" s="784"/>
      <c r="CW1792" s="784"/>
      <c r="CX1792" s="784"/>
      <c r="CY1792" s="784"/>
      <c r="CZ1792" s="784"/>
      <c r="DA1792" s="784"/>
      <c r="DB1792" s="784"/>
      <c r="DC1792" s="784"/>
      <c r="DD1792" s="784"/>
      <c r="DE1792" s="784"/>
      <c r="DF1792" s="784"/>
      <c r="DG1792" s="784"/>
      <c r="DH1792" s="784"/>
      <c r="DI1792" s="784"/>
      <c r="DJ1792" s="784"/>
      <c r="DK1792" s="784"/>
      <c r="DL1792" s="784"/>
      <c r="DM1792" s="784"/>
      <c r="DN1792" s="784"/>
      <c r="DO1792" s="784"/>
      <c r="DP1792" s="784"/>
      <c r="DQ1792" s="784"/>
      <c r="DR1792" s="784"/>
      <c r="DS1792" s="784"/>
      <c r="DT1792" s="784"/>
      <c r="DU1792" s="784"/>
      <c r="DV1792" s="784"/>
      <c r="DW1792" s="784"/>
      <c r="DX1792" s="784"/>
      <c r="DY1792" s="784"/>
      <c r="DZ1792" s="784"/>
      <c r="EA1792" s="784"/>
      <c r="EB1792" s="784"/>
      <c r="EC1792" s="784"/>
      <c r="ED1792" s="784"/>
      <c r="EE1792" s="784"/>
      <c r="EF1792" s="784"/>
      <c r="EG1792" s="784"/>
      <c r="EH1792" s="784"/>
      <c r="EI1792" s="784"/>
      <c r="EJ1792" s="784"/>
      <c r="EK1792" s="784"/>
      <c r="EL1792" s="784"/>
      <c r="EM1792" s="784"/>
      <c r="EN1792" s="784"/>
      <c r="EO1792" s="784"/>
      <c r="EP1792" s="784"/>
      <c r="EQ1792" s="784"/>
      <c r="ER1792" s="784"/>
      <c r="ES1792" s="784"/>
      <c r="ET1792" s="784"/>
      <c r="EU1792" s="784"/>
      <c r="EV1792" s="784"/>
      <c r="EW1792" s="784"/>
      <c r="EX1792" s="784"/>
      <c r="EY1792" s="784"/>
      <c r="EZ1792" s="784"/>
      <c r="FA1792" s="784"/>
      <c r="FB1792" s="784"/>
      <c r="FC1792" s="784"/>
      <c r="FD1792" s="784"/>
      <c r="FE1792" s="784"/>
      <c r="FF1792" s="784"/>
      <c r="FG1792" s="784"/>
      <c r="FH1792" s="784"/>
      <c r="FI1792" s="784"/>
      <c r="FJ1792" s="784"/>
      <c r="FK1792" s="784"/>
      <c r="FL1792" s="784"/>
      <c r="FM1792" s="784"/>
      <c r="FN1792" s="784"/>
      <c r="FO1792" s="784"/>
      <c r="FP1792" s="784"/>
      <c r="FQ1792" s="784"/>
      <c r="FR1792" s="784"/>
      <c r="FS1792" s="784"/>
      <c r="FT1792" s="784"/>
      <c r="FU1792" s="784"/>
      <c r="FV1792" s="784"/>
      <c r="FW1792" s="784"/>
      <c r="FX1792" s="784"/>
      <c r="FY1792" s="784"/>
      <c r="FZ1792" s="784"/>
      <c r="GA1792" s="784"/>
      <c r="GB1792" s="784"/>
      <c r="GC1792" s="784"/>
    </row>
    <row r="1793" spans="1:185" s="742" customFormat="1">
      <c r="A1793" s="780"/>
      <c r="B1793" s="781"/>
      <c r="C1793" s="1157"/>
      <c r="D1793" s="782"/>
      <c r="E1793" s="782"/>
      <c r="F1793" s="753"/>
      <c r="G1793" s="783"/>
      <c r="H1793" s="783"/>
      <c r="I1793" s="783"/>
      <c r="J1793" s="783"/>
      <c r="K1793" s="783"/>
      <c r="L1793" s="783"/>
      <c r="M1793" s="783"/>
      <c r="N1793" s="783"/>
      <c r="O1793" s="783"/>
      <c r="P1793" s="784"/>
      <c r="Q1793" s="784"/>
      <c r="R1793" s="784"/>
      <c r="S1793" s="784"/>
      <c r="T1793" s="784"/>
      <c r="U1793" s="784"/>
      <c r="V1793" s="784"/>
      <c r="W1793" s="784"/>
      <c r="X1793" s="784"/>
      <c r="Y1793" s="784"/>
      <c r="Z1793" s="784"/>
      <c r="AA1793" s="784"/>
      <c r="AB1793" s="784"/>
      <c r="AC1793" s="784"/>
      <c r="AD1793" s="784"/>
      <c r="AE1793" s="784"/>
      <c r="AF1793" s="784"/>
      <c r="AG1793" s="784"/>
      <c r="AH1793" s="784"/>
      <c r="AI1793" s="784"/>
      <c r="AJ1793" s="784"/>
      <c r="AK1793" s="784"/>
      <c r="AL1793" s="784"/>
      <c r="AM1793" s="784"/>
      <c r="AN1793" s="784"/>
      <c r="AO1793" s="784"/>
      <c r="AP1793" s="784"/>
      <c r="AQ1793" s="784"/>
      <c r="AR1793" s="784"/>
      <c r="AS1793" s="784"/>
      <c r="AT1793" s="784"/>
      <c r="AU1793" s="784"/>
      <c r="AV1793" s="784"/>
      <c r="AW1793" s="784"/>
      <c r="AX1793" s="784"/>
      <c r="AY1793" s="784"/>
      <c r="AZ1793" s="784"/>
      <c r="BA1793" s="784"/>
      <c r="BB1793" s="784"/>
      <c r="BC1793" s="784"/>
      <c r="BD1793" s="784"/>
      <c r="BE1793" s="784"/>
      <c r="BF1793" s="784"/>
      <c r="BG1793" s="784"/>
      <c r="BH1793" s="784"/>
      <c r="BI1793" s="784"/>
      <c r="BJ1793" s="784"/>
      <c r="BK1793" s="784"/>
      <c r="BL1793" s="784"/>
      <c r="BM1793" s="784"/>
      <c r="BN1793" s="784"/>
      <c r="BO1793" s="784"/>
      <c r="BP1793" s="784"/>
      <c r="BQ1793" s="784"/>
      <c r="BR1793" s="784"/>
      <c r="BS1793" s="784"/>
      <c r="BT1793" s="784"/>
      <c r="BU1793" s="784"/>
      <c r="BV1793" s="784"/>
      <c r="BW1793" s="784"/>
      <c r="BX1793" s="784"/>
      <c r="BY1793" s="784"/>
      <c r="BZ1793" s="784"/>
      <c r="CA1793" s="784"/>
      <c r="CB1793" s="784"/>
      <c r="CC1793" s="784"/>
      <c r="CD1793" s="784"/>
      <c r="CE1793" s="784"/>
      <c r="CF1793" s="784"/>
      <c r="CG1793" s="784"/>
      <c r="CH1793" s="784"/>
      <c r="CI1793" s="784"/>
      <c r="CJ1793" s="784"/>
      <c r="CK1793" s="784"/>
      <c r="CL1793" s="784"/>
      <c r="CM1793" s="784"/>
      <c r="CN1793" s="784"/>
      <c r="CO1793" s="784"/>
      <c r="CP1793" s="784"/>
      <c r="CQ1793" s="784"/>
      <c r="CR1793" s="784"/>
      <c r="CS1793" s="784"/>
      <c r="CT1793" s="784"/>
      <c r="CU1793" s="784"/>
      <c r="CV1793" s="784"/>
      <c r="CW1793" s="784"/>
      <c r="CX1793" s="784"/>
      <c r="CY1793" s="784"/>
      <c r="CZ1793" s="784"/>
      <c r="DA1793" s="784"/>
      <c r="DB1793" s="784"/>
      <c r="DC1793" s="784"/>
      <c r="DD1793" s="784"/>
      <c r="DE1793" s="784"/>
      <c r="DF1793" s="784"/>
      <c r="DG1793" s="784"/>
      <c r="DH1793" s="784"/>
      <c r="DI1793" s="784"/>
      <c r="DJ1793" s="784"/>
      <c r="DK1793" s="784"/>
      <c r="DL1793" s="784"/>
      <c r="DM1793" s="784"/>
      <c r="DN1793" s="784"/>
      <c r="DO1793" s="784"/>
      <c r="DP1793" s="784"/>
      <c r="DQ1793" s="784"/>
      <c r="DR1793" s="784"/>
      <c r="DS1793" s="784"/>
      <c r="DT1793" s="784"/>
      <c r="DU1793" s="784"/>
      <c r="DV1793" s="784"/>
      <c r="DW1793" s="784"/>
      <c r="DX1793" s="784"/>
      <c r="DY1793" s="784"/>
      <c r="DZ1793" s="784"/>
      <c r="EA1793" s="784"/>
      <c r="EB1793" s="784"/>
      <c r="EC1793" s="784"/>
      <c r="ED1793" s="784"/>
      <c r="EE1793" s="784"/>
      <c r="EF1793" s="784"/>
      <c r="EG1793" s="784"/>
      <c r="EH1793" s="784"/>
      <c r="EI1793" s="784"/>
      <c r="EJ1793" s="784"/>
      <c r="EK1793" s="784"/>
      <c r="EL1793" s="784"/>
      <c r="EM1793" s="784"/>
      <c r="EN1793" s="784"/>
      <c r="EO1793" s="784"/>
      <c r="EP1793" s="784"/>
      <c r="EQ1793" s="784"/>
      <c r="ER1793" s="784"/>
      <c r="ES1793" s="784"/>
      <c r="ET1793" s="784"/>
      <c r="EU1793" s="784"/>
      <c r="EV1793" s="784"/>
      <c r="EW1793" s="784"/>
      <c r="EX1793" s="784"/>
      <c r="EY1793" s="784"/>
      <c r="EZ1793" s="784"/>
      <c r="FA1793" s="784"/>
      <c r="FB1793" s="784"/>
      <c r="FC1793" s="784"/>
      <c r="FD1793" s="784"/>
      <c r="FE1793" s="784"/>
      <c r="FF1793" s="784"/>
      <c r="FG1793" s="784"/>
      <c r="FH1793" s="784"/>
      <c r="FI1793" s="784"/>
      <c r="FJ1793" s="784"/>
      <c r="FK1793" s="784"/>
      <c r="FL1793" s="784"/>
      <c r="FM1793" s="784"/>
      <c r="FN1793" s="784"/>
      <c r="FO1793" s="784"/>
      <c r="FP1793" s="784"/>
      <c r="FQ1793" s="784"/>
      <c r="FR1793" s="784"/>
      <c r="FS1793" s="784"/>
      <c r="FT1793" s="784"/>
      <c r="FU1793" s="784"/>
      <c r="FV1793" s="784"/>
      <c r="FW1793" s="784"/>
      <c r="FX1793" s="784"/>
      <c r="FY1793" s="784"/>
      <c r="FZ1793" s="784"/>
      <c r="GA1793" s="784"/>
      <c r="GB1793" s="784"/>
      <c r="GC1793" s="784"/>
    </row>
    <row r="1794" spans="1:185" s="742" customFormat="1" ht="39" customHeight="1">
      <c r="A1794" s="785">
        <v>12</v>
      </c>
      <c r="B1794" s="781" t="s">
        <v>2216</v>
      </c>
      <c r="C1794" s="1157" t="s">
        <v>223</v>
      </c>
      <c r="D1794" s="782">
        <v>10</v>
      </c>
      <c r="E1794" s="782"/>
      <c r="F1794" s="753">
        <f>E1794*D1794</f>
        <v>0</v>
      </c>
      <c r="G1794" s="783"/>
      <c r="H1794" s="783"/>
      <c r="I1794" s="783"/>
      <c r="J1794" s="783"/>
      <c r="K1794" s="783"/>
      <c r="L1794" s="783"/>
      <c r="M1794" s="783"/>
      <c r="N1794" s="783"/>
      <c r="O1794" s="783"/>
      <c r="P1794" s="784"/>
      <c r="Q1794" s="784"/>
      <c r="R1794" s="784"/>
      <c r="S1794" s="784"/>
      <c r="T1794" s="784"/>
      <c r="U1794" s="784"/>
      <c r="V1794" s="784"/>
      <c r="W1794" s="784"/>
      <c r="X1794" s="784"/>
      <c r="Y1794" s="784"/>
      <c r="Z1794" s="784"/>
      <c r="AA1794" s="784"/>
      <c r="AB1794" s="784"/>
      <c r="AC1794" s="784"/>
      <c r="AD1794" s="784"/>
      <c r="AE1794" s="784"/>
      <c r="AF1794" s="784"/>
      <c r="AG1794" s="784"/>
      <c r="AH1794" s="784"/>
      <c r="AI1794" s="784"/>
      <c r="AJ1794" s="784"/>
      <c r="AK1794" s="784"/>
      <c r="AL1794" s="784"/>
      <c r="AM1794" s="784"/>
      <c r="AN1794" s="784"/>
      <c r="AO1794" s="784"/>
      <c r="AP1794" s="784"/>
      <c r="AQ1794" s="784"/>
      <c r="AR1794" s="784"/>
      <c r="AS1794" s="784"/>
      <c r="AT1794" s="784"/>
      <c r="AU1794" s="784"/>
      <c r="AV1794" s="784"/>
      <c r="AW1794" s="784"/>
      <c r="AX1794" s="784"/>
      <c r="AY1794" s="784"/>
      <c r="AZ1794" s="784"/>
      <c r="BA1794" s="784"/>
      <c r="BB1794" s="784"/>
      <c r="BC1794" s="784"/>
      <c r="BD1794" s="784"/>
      <c r="BE1794" s="784"/>
      <c r="BF1794" s="784"/>
      <c r="BG1794" s="784"/>
      <c r="BH1794" s="784"/>
      <c r="BI1794" s="784"/>
      <c r="BJ1794" s="784"/>
      <c r="BK1794" s="784"/>
      <c r="BL1794" s="784"/>
      <c r="BM1794" s="784"/>
      <c r="BN1794" s="784"/>
      <c r="BO1794" s="784"/>
      <c r="BP1794" s="784"/>
      <c r="BQ1794" s="784"/>
      <c r="BR1794" s="784"/>
      <c r="BS1794" s="784"/>
      <c r="BT1794" s="784"/>
      <c r="BU1794" s="784"/>
      <c r="BV1794" s="784"/>
      <c r="BW1794" s="784"/>
      <c r="BX1794" s="784"/>
      <c r="BY1794" s="784"/>
      <c r="BZ1794" s="784"/>
      <c r="CA1794" s="784"/>
      <c r="CB1794" s="784"/>
      <c r="CC1794" s="784"/>
      <c r="CD1794" s="784"/>
      <c r="CE1794" s="784"/>
      <c r="CF1794" s="784"/>
      <c r="CG1794" s="784"/>
      <c r="CH1794" s="784"/>
      <c r="CI1794" s="784"/>
      <c r="CJ1794" s="784"/>
      <c r="CK1794" s="784"/>
      <c r="CL1794" s="784"/>
      <c r="CM1794" s="784"/>
      <c r="CN1794" s="784"/>
      <c r="CO1794" s="784"/>
      <c r="CP1794" s="784"/>
      <c r="CQ1794" s="784"/>
      <c r="CR1794" s="784"/>
      <c r="CS1794" s="784"/>
      <c r="CT1794" s="784"/>
      <c r="CU1794" s="784"/>
      <c r="CV1794" s="784"/>
      <c r="CW1794" s="784"/>
      <c r="CX1794" s="784"/>
      <c r="CY1794" s="784"/>
      <c r="CZ1794" s="784"/>
      <c r="DA1794" s="784"/>
      <c r="DB1794" s="784"/>
      <c r="DC1794" s="784"/>
      <c r="DD1794" s="784"/>
      <c r="DE1794" s="784"/>
      <c r="DF1794" s="784"/>
      <c r="DG1794" s="784"/>
      <c r="DH1794" s="784"/>
      <c r="DI1794" s="784"/>
      <c r="DJ1794" s="784"/>
      <c r="DK1794" s="784"/>
      <c r="DL1794" s="784"/>
      <c r="DM1794" s="784"/>
      <c r="DN1794" s="784"/>
      <c r="DO1794" s="784"/>
      <c r="DP1794" s="784"/>
      <c r="DQ1794" s="784"/>
      <c r="DR1794" s="784"/>
      <c r="DS1794" s="784"/>
      <c r="DT1794" s="784"/>
      <c r="DU1794" s="784"/>
      <c r="DV1794" s="784"/>
      <c r="DW1794" s="784"/>
      <c r="DX1794" s="784"/>
      <c r="DY1794" s="784"/>
      <c r="DZ1794" s="784"/>
      <c r="EA1794" s="784"/>
      <c r="EB1794" s="784"/>
      <c r="EC1794" s="784"/>
      <c r="ED1794" s="784"/>
      <c r="EE1794" s="784"/>
      <c r="EF1794" s="784"/>
      <c r="EG1794" s="784"/>
      <c r="EH1794" s="784"/>
      <c r="EI1794" s="784"/>
      <c r="EJ1794" s="784"/>
      <c r="EK1794" s="784"/>
      <c r="EL1794" s="784"/>
      <c r="EM1794" s="784"/>
      <c r="EN1794" s="784"/>
      <c r="EO1794" s="784"/>
      <c r="EP1794" s="784"/>
      <c r="EQ1794" s="784"/>
      <c r="ER1794" s="784"/>
      <c r="ES1794" s="784"/>
      <c r="ET1794" s="784"/>
      <c r="EU1794" s="784"/>
      <c r="EV1794" s="784"/>
      <c r="EW1794" s="784"/>
      <c r="EX1794" s="784"/>
      <c r="EY1794" s="784"/>
      <c r="EZ1794" s="784"/>
      <c r="FA1794" s="784"/>
      <c r="FB1794" s="784"/>
      <c r="FC1794" s="784"/>
      <c r="FD1794" s="784"/>
      <c r="FE1794" s="784"/>
      <c r="FF1794" s="784"/>
      <c r="FG1794" s="784"/>
      <c r="FH1794" s="784"/>
      <c r="FI1794" s="784"/>
      <c r="FJ1794" s="784"/>
      <c r="FK1794" s="784"/>
      <c r="FL1794" s="784"/>
      <c r="FM1794" s="784"/>
      <c r="FN1794" s="784"/>
      <c r="FO1794" s="784"/>
      <c r="FP1794" s="784"/>
      <c r="FQ1794" s="784"/>
      <c r="FR1794" s="784"/>
      <c r="FS1794" s="784"/>
      <c r="FT1794" s="784"/>
      <c r="FU1794" s="784"/>
      <c r="FV1794" s="784"/>
      <c r="FW1794" s="784"/>
      <c r="FX1794" s="784"/>
      <c r="FY1794" s="784"/>
      <c r="FZ1794" s="784"/>
      <c r="GA1794" s="784"/>
      <c r="GB1794" s="784"/>
      <c r="GC1794" s="784"/>
    </row>
    <row r="1795" spans="1:185" s="772" customFormat="1">
      <c r="A1795" s="769"/>
      <c r="B1795" s="774"/>
      <c r="C1795" s="770"/>
      <c r="D1795" s="987"/>
      <c r="E1795" s="771"/>
      <c r="F1795" s="771"/>
      <c r="G1795" s="736"/>
      <c r="H1795" s="736"/>
      <c r="I1795" s="736"/>
      <c r="J1795" s="736"/>
      <c r="K1795" s="736"/>
      <c r="L1795" s="736"/>
      <c r="M1795" s="736"/>
      <c r="N1795" s="736"/>
      <c r="O1795" s="736"/>
    </row>
    <row r="1796" spans="1:185" s="772" customFormat="1" ht="51">
      <c r="A1796" s="785">
        <v>13</v>
      </c>
      <c r="B1796" s="774" t="s">
        <v>2217</v>
      </c>
      <c r="C1796" s="770" t="s">
        <v>1346</v>
      </c>
      <c r="D1796" s="987">
        <v>1</v>
      </c>
      <c r="E1796" s="771"/>
      <c r="F1796" s="771">
        <f>E1796*D1796</f>
        <v>0</v>
      </c>
      <c r="G1796" s="736"/>
      <c r="H1796" s="736"/>
      <c r="I1796" s="736"/>
      <c r="J1796" s="736"/>
      <c r="K1796" s="736"/>
      <c r="L1796" s="736"/>
      <c r="M1796" s="736"/>
      <c r="N1796" s="736"/>
      <c r="O1796" s="736"/>
    </row>
    <row r="1797" spans="1:185" s="742" customFormat="1">
      <c r="A1797" s="780"/>
      <c r="B1797" s="781"/>
      <c r="C1797" s="1157"/>
      <c r="D1797" s="782"/>
      <c r="E1797" s="782"/>
      <c r="F1797" s="753"/>
      <c r="G1797" s="783"/>
      <c r="H1797" s="783"/>
      <c r="I1797" s="783"/>
      <c r="J1797" s="783"/>
      <c r="K1797" s="783"/>
      <c r="L1797" s="783"/>
      <c r="M1797" s="783"/>
      <c r="N1797" s="783"/>
      <c r="O1797" s="783"/>
      <c r="P1797" s="784"/>
      <c r="Q1797" s="784"/>
      <c r="R1797" s="784"/>
      <c r="S1797" s="784"/>
      <c r="T1797" s="784"/>
      <c r="U1797" s="784"/>
      <c r="V1797" s="784"/>
      <c r="W1797" s="784"/>
      <c r="X1797" s="784"/>
      <c r="Y1797" s="784"/>
      <c r="Z1797" s="784"/>
      <c r="AA1797" s="784"/>
      <c r="AB1797" s="784"/>
      <c r="AC1797" s="784"/>
      <c r="AD1797" s="784"/>
      <c r="AE1797" s="784"/>
      <c r="AF1797" s="784"/>
      <c r="AG1797" s="784"/>
      <c r="AH1797" s="784"/>
      <c r="AI1797" s="784"/>
      <c r="AJ1797" s="784"/>
      <c r="AK1797" s="784"/>
      <c r="AL1797" s="784"/>
      <c r="AM1797" s="784"/>
      <c r="AN1797" s="784"/>
      <c r="AO1797" s="784"/>
      <c r="AP1797" s="784"/>
      <c r="AQ1797" s="784"/>
      <c r="AR1797" s="784"/>
      <c r="AS1797" s="784"/>
      <c r="AT1797" s="784"/>
      <c r="AU1797" s="784"/>
      <c r="AV1797" s="784"/>
      <c r="AW1797" s="784"/>
      <c r="AX1797" s="784"/>
      <c r="AY1797" s="784"/>
      <c r="AZ1797" s="784"/>
      <c r="BA1797" s="784"/>
      <c r="BB1797" s="784"/>
      <c r="BC1797" s="784"/>
      <c r="BD1797" s="784"/>
      <c r="BE1797" s="784"/>
      <c r="BF1797" s="784"/>
      <c r="BG1797" s="784"/>
      <c r="BH1797" s="784"/>
      <c r="BI1797" s="784"/>
      <c r="BJ1797" s="784"/>
      <c r="BK1797" s="784"/>
      <c r="BL1797" s="784"/>
      <c r="BM1797" s="784"/>
      <c r="BN1797" s="784"/>
      <c r="BO1797" s="784"/>
      <c r="BP1797" s="784"/>
      <c r="BQ1797" s="784"/>
      <c r="BR1797" s="784"/>
      <c r="BS1797" s="784"/>
      <c r="BT1797" s="784"/>
      <c r="BU1797" s="784"/>
      <c r="BV1797" s="784"/>
      <c r="BW1797" s="784"/>
      <c r="BX1797" s="784"/>
      <c r="BY1797" s="784"/>
      <c r="BZ1797" s="784"/>
      <c r="CA1797" s="784"/>
      <c r="CB1797" s="784"/>
      <c r="CC1797" s="784"/>
      <c r="CD1797" s="784"/>
      <c r="CE1797" s="784"/>
      <c r="CF1797" s="784"/>
      <c r="CG1797" s="784"/>
      <c r="CH1797" s="784"/>
      <c r="CI1797" s="784"/>
      <c r="CJ1797" s="784"/>
      <c r="CK1797" s="784"/>
      <c r="CL1797" s="784"/>
      <c r="CM1797" s="784"/>
      <c r="CN1797" s="784"/>
      <c r="CO1797" s="784"/>
      <c r="CP1797" s="784"/>
      <c r="CQ1797" s="784"/>
      <c r="CR1797" s="784"/>
      <c r="CS1797" s="784"/>
      <c r="CT1797" s="784"/>
      <c r="CU1797" s="784"/>
      <c r="CV1797" s="784"/>
      <c r="CW1797" s="784"/>
      <c r="CX1797" s="784"/>
      <c r="CY1797" s="784"/>
      <c r="CZ1797" s="784"/>
      <c r="DA1797" s="784"/>
      <c r="DB1797" s="784"/>
      <c r="DC1797" s="784"/>
      <c r="DD1797" s="784"/>
      <c r="DE1797" s="784"/>
      <c r="DF1797" s="784"/>
      <c r="DG1797" s="784"/>
      <c r="DH1797" s="784"/>
      <c r="DI1797" s="784"/>
      <c r="DJ1797" s="784"/>
      <c r="DK1797" s="784"/>
      <c r="DL1797" s="784"/>
      <c r="DM1797" s="784"/>
      <c r="DN1797" s="784"/>
      <c r="DO1797" s="784"/>
      <c r="DP1797" s="784"/>
      <c r="DQ1797" s="784"/>
      <c r="DR1797" s="784"/>
      <c r="DS1797" s="784"/>
      <c r="DT1797" s="784"/>
      <c r="DU1797" s="784"/>
      <c r="DV1797" s="784"/>
      <c r="DW1797" s="784"/>
      <c r="DX1797" s="784"/>
      <c r="DY1797" s="784"/>
      <c r="DZ1797" s="784"/>
      <c r="EA1797" s="784"/>
      <c r="EB1797" s="784"/>
      <c r="EC1797" s="784"/>
      <c r="ED1797" s="784"/>
      <c r="EE1797" s="784"/>
      <c r="EF1797" s="784"/>
      <c r="EG1797" s="784"/>
      <c r="EH1797" s="784"/>
      <c r="EI1797" s="784"/>
      <c r="EJ1797" s="784"/>
      <c r="EK1797" s="784"/>
      <c r="EL1797" s="784"/>
      <c r="EM1797" s="784"/>
      <c r="EN1797" s="784"/>
      <c r="EO1797" s="784"/>
      <c r="EP1797" s="784"/>
      <c r="EQ1797" s="784"/>
      <c r="ER1797" s="784"/>
      <c r="ES1797" s="784"/>
      <c r="ET1797" s="784"/>
      <c r="EU1797" s="784"/>
      <c r="EV1797" s="784"/>
      <c r="EW1797" s="784"/>
      <c r="EX1797" s="784"/>
      <c r="EY1797" s="784"/>
      <c r="EZ1797" s="784"/>
      <c r="FA1797" s="784"/>
      <c r="FB1797" s="784"/>
      <c r="FC1797" s="784"/>
      <c r="FD1797" s="784"/>
      <c r="FE1797" s="784"/>
      <c r="FF1797" s="784"/>
      <c r="FG1797" s="784"/>
      <c r="FH1797" s="784"/>
      <c r="FI1797" s="784"/>
      <c r="FJ1797" s="784"/>
      <c r="FK1797" s="784"/>
      <c r="FL1797" s="784"/>
      <c r="FM1797" s="784"/>
      <c r="FN1797" s="784"/>
      <c r="FO1797" s="784"/>
      <c r="FP1797" s="784"/>
      <c r="FQ1797" s="784"/>
      <c r="FR1797" s="784"/>
      <c r="FS1797" s="784"/>
      <c r="FT1797" s="784"/>
      <c r="FU1797" s="784"/>
      <c r="FV1797" s="784"/>
      <c r="FW1797" s="784"/>
      <c r="FX1797" s="784"/>
      <c r="FY1797" s="784"/>
      <c r="FZ1797" s="784"/>
      <c r="GA1797" s="784"/>
      <c r="GB1797" s="784"/>
      <c r="GC1797" s="784"/>
    </row>
    <row r="1798" spans="1:185" s="742" customFormat="1" ht="36" customHeight="1">
      <c r="A1798" s="785">
        <v>14</v>
      </c>
      <c r="B1798" s="781" t="s">
        <v>2218</v>
      </c>
      <c r="C1798" s="1157" t="s">
        <v>1346</v>
      </c>
      <c r="D1798" s="782">
        <v>1</v>
      </c>
      <c r="E1798" s="782"/>
      <c r="F1798" s="753">
        <f>E1798*D1798</f>
        <v>0</v>
      </c>
      <c r="G1798" s="783"/>
      <c r="H1798" s="783"/>
      <c r="I1798" s="783"/>
      <c r="J1798" s="783"/>
      <c r="K1798" s="783"/>
      <c r="L1798" s="783"/>
      <c r="M1798" s="783"/>
      <c r="N1798" s="783"/>
      <c r="O1798" s="783"/>
      <c r="P1798" s="784"/>
      <c r="Q1798" s="784"/>
      <c r="R1798" s="784"/>
      <c r="S1798" s="784"/>
      <c r="T1798" s="784"/>
      <c r="U1798" s="784"/>
      <c r="V1798" s="784"/>
      <c r="W1798" s="784"/>
      <c r="X1798" s="784"/>
      <c r="Y1798" s="784"/>
      <c r="Z1798" s="784"/>
      <c r="AA1798" s="784"/>
      <c r="AB1798" s="784"/>
      <c r="AC1798" s="784"/>
      <c r="AD1798" s="784"/>
      <c r="AE1798" s="784"/>
      <c r="AF1798" s="784"/>
      <c r="AG1798" s="784"/>
      <c r="AH1798" s="784"/>
      <c r="AI1798" s="784"/>
      <c r="AJ1798" s="784"/>
      <c r="AK1798" s="784"/>
      <c r="AL1798" s="784"/>
      <c r="AM1798" s="784"/>
      <c r="AN1798" s="784"/>
      <c r="AO1798" s="784"/>
      <c r="AP1798" s="784"/>
      <c r="AQ1798" s="784"/>
      <c r="AR1798" s="784"/>
      <c r="AS1798" s="784"/>
      <c r="AT1798" s="784"/>
      <c r="AU1798" s="784"/>
      <c r="AV1798" s="784"/>
      <c r="AW1798" s="784"/>
      <c r="AX1798" s="784"/>
      <c r="AY1798" s="784"/>
      <c r="AZ1798" s="784"/>
      <c r="BA1798" s="784"/>
      <c r="BB1798" s="784"/>
      <c r="BC1798" s="784"/>
      <c r="BD1798" s="784"/>
      <c r="BE1798" s="784"/>
      <c r="BF1798" s="784"/>
      <c r="BG1798" s="784"/>
      <c r="BH1798" s="784"/>
      <c r="BI1798" s="784"/>
      <c r="BJ1798" s="784"/>
      <c r="BK1798" s="784"/>
      <c r="BL1798" s="784"/>
      <c r="BM1798" s="784"/>
      <c r="BN1798" s="784"/>
      <c r="BO1798" s="784"/>
      <c r="BP1798" s="784"/>
      <c r="BQ1798" s="784"/>
      <c r="BR1798" s="784"/>
      <c r="BS1798" s="784"/>
      <c r="BT1798" s="784"/>
      <c r="BU1798" s="784"/>
      <c r="BV1798" s="784"/>
      <c r="BW1798" s="784"/>
      <c r="BX1798" s="784"/>
      <c r="BY1798" s="784"/>
      <c r="BZ1798" s="784"/>
      <c r="CA1798" s="784"/>
      <c r="CB1798" s="784"/>
      <c r="CC1798" s="784"/>
      <c r="CD1798" s="784"/>
      <c r="CE1798" s="784"/>
      <c r="CF1798" s="784"/>
      <c r="CG1798" s="784"/>
      <c r="CH1798" s="784"/>
      <c r="CI1798" s="784"/>
      <c r="CJ1798" s="784"/>
      <c r="CK1798" s="784"/>
      <c r="CL1798" s="784"/>
      <c r="CM1798" s="784"/>
      <c r="CN1798" s="784"/>
      <c r="CO1798" s="784"/>
      <c r="CP1798" s="784"/>
      <c r="CQ1798" s="784"/>
      <c r="CR1798" s="784"/>
      <c r="CS1798" s="784"/>
      <c r="CT1798" s="784"/>
      <c r="CU1798" s="784"/>
      <c r="CV1798" s="784"/>
      <c r="CW1798" s="784"/>
      <c r="CX1798" s="784"/>
      <c r="CY1798" s="784"/>
      <c r="CZ1798" s="784"/>
      <c r="DA1798" s="784"/>
      <c r="DB1798" s="784"/>
      <c r="DC1798" s="784"/>
      <c r="DD1798" s="784"/>
      <c r="DE1798" s="784"/>
      <c r="DF1798" s="784"/>
      <c r="DG1798" s="784"/>
      <c r="DH1798" s="784"/>
      <c r="DI1798" s="784"/>
      <c r="DJ1798" s="784"/>
      <c r="DK1798" s="784"/>
      <c r="DL1798" s="784"/>
      <c r="DM1798" s="784"/>
      <c r="DN1798" s="784"/>
      <c r="DO1798" s="784"/>
      <c r="DP1798" s="784"/>
      <c r="DQ1798" s="784"/>
      <c r="DR1798" s="784"/>
      <c r="DS1798" s="784"/>
      <c r="DT1798" s="784"/>
      <c r="DU1798" s="784"/>
      <c r="DV1798" s="784"/>
      <c r="DW1798" s="784"/>
      <c r="DX1798" s="784"/>
      <c r="DY1798" s="784"/>
      <c r="DZ1798" s="784"/>
      <c r="EA1798" s="784"/>
      <c r="EB1798" s="784"/>
      <c r="EC1798" s="784"/>
      <c r="ED1798" s="784"/>
      <c r="EE1798" s="784"/>
      <c r="EF1798" s="784"/>
      <c r="EG1798" s="784"/>
      <c r="EH1798" s="784"/>
      <c r="EI1798" s="784"/>
      <c r="EJ1798" s="784"/>
      <c r="EK1798" s="784"/>
      <c r="EL1798" s="784"/>
      <c r="EM1798" s="784"/>
      <c r="EN1798" s="784"/>
      <c r="EO1798" s="784"/>
      <c r="EP1798" s="784"/>
      <c r="EQ1798" s="784"/>
      <c r="ER1798" s="784"/>
      <c r="ES1798" s="784"/>
      <c r="ET1798" s="784"/>
      <c r="EU1798" s="784"/>
      <c r="EV1798" s="784"/>
      <c r="EW1798" s="784"/>
      <c r="EX1798" s="784"/>
      <c r="EY1798" s="784"/>
      <c r="EZ1798" s="784"/>
      <c r="FA1798" s="784"/>
      <c r="FB1798" s="784"/>
      <c r="FC1798" s="784"/>
      <c r="FD1798" s="784"/>
      <c r="FE1798" s="784"/>
      <c r="FF1798" s="784"/>
      <c r="FG1798" s="784"/>
      <c r="FH1798" s="784"/>
      <c r="FI1798" s="784"/>
      <c r="FJ1798" s="784"/>
      <c r="FK1798" s="784"/>
      <c r="FL1798" s="784"/>
      <c r="FM1798" s="784"/>
      <c r="FN1798" s="784"/>
      <c r="FO1798" s="784"/>
      <c r="FP1798" s="784"/>
      <c r="FQ1798" s="784"/>
      <c r="FR1798" s="784"/>
      <c r="FS1798" s="784"/>
      <c r="FT1798" s="784"/>
      <c r="FU1798" s="784"/>
      <c r="FV1798" s="784"/>
      <c r="FW1798" s="784"/>
      <c r="FX1798" s="784"/>
      <c r="FY1798" s="784"/>
      <c r="FZ1798" s="784"/>
      <c r="GA1798" s="784"/>
      <c r="GB1798" s="784"/>
      <c r="GC1798" s="784"/>
    </row>
    <row r="1799" spans="1:185" s="737" customFormat="1">
      <c r="A1799" s="789"/>
      <c r="B1799" s="765"/>
      <c r="C1799" s="1154"/>
      <c r="D1799" s="983"/>
      <c r="E1799" s="747"/>
      <c r="F1799" s="747"/>
      <c r="G1799" s="766"/>
      <c r="H1799" s="736"/>
      <c r="I1799" s="736"/>
      <c r="J1799" s="736"/>
      <c r="K1799" s="736"/>
      <c r="L1799" s="736"/>
      <c r="M1799" s="736"/>
      <c r="N1799" s="736"/>
      <c r="O1799" s="736"/>
    </row>
    <row r="1800" spans="1:185" s="737" customFormat="1" ht="38.25">
      <c r="A1800" s="785">
        <v>15</v>
      </c>
      <c r="B1800" s="779" t="s">
        <v>2219</v>
      </c>
      <c r="C1800" s="770" t="s">
        <v>1346</v>
      </c>
      <c r="D1800" s="983">
        <v>1</v>
      </c>
      <c r="E1800" s="747"/>
      <c r="F1800" s="771">
        <f>E1800*D1800</f>
        <v>0</v>
      </c>
      <c r="G1800" s="766"/>
      <c r="H1800" s="736"/>
      <c r="I1800" s="736"/>
      <c r="J1800" s="736"/>
      <c r="K1800" s="736"/>
      <c r="L1800" s="736"/>
      <c r="M1800" s="736"/>
      <c r="N1800" s="736"/>
      <c r="O1800" s="736"/>
    </row>
    <row r="1801" spans="1:185" s="772" customFormat="1">
      <c r="A1801" s="769"/>
      <c r="B1801" s="774"/>
      <c r="C1801" s="770"/>
      <c r="D1801" s="987"/>
      <c r="E1801" s="771"/>
      <c r="F1801" s="771"/>
      <c r="G1801" s="736"/>
      <c r="H1801" s="736"/>
      <c r="I1801" s="736"/>
      <c r="J1801" s="736"/>
      <c r="K1801" s="736"/>
      <c r="L1801" s="736"/>
      <c r="M1801" s="736"/>
      <c r="N1801" s="736"/>
      <c r="O1801" s="736"/>
    </row>
    <row r="1802" spans="1:185" s="737" customFormat="1">
      <c r="A1802" s="732" t="s">
        <v>172</v>
      </c>
      <c r="B1802" s="733"/>
      <c r="C1802" s="768"/>
      <c r="D1802" s="980"/>
      <c r="E1802" s="734"/>
      <c r="F1802" s="734">
        <f>SUM(F1770:F1800)</f>
        <v>0</v>
      </c>
      <c r="G1802" s="736"/>
      <c r="H1802" s="736"/>
      <c r="I1802" s="736"/>
      <c r="J1802" s="736"/>
      <c r="K1802" s="736"/>
      <c r="L1802" s="736"/>
      <c r="M1802" s="736"/>
      <c r="N1802" s="736"/>
      <c r="O1802" s="736"/>
    </row>
    <row r="1803" spans="1:185" s="1502" customFormat="1" ht="15">
      <c r="A1803" s="729"/>
      <c r="B1803" s="730"/>
      <c r="C1803" s="1142"/>
      <c r="D1803" s="979"/>
      <c r="E1803" s="731"/>
      <c r="F1803" s="731"/>
      <c r="G1803" s="1510"/>
      <c r="H1803" s="1510"/>
      <c r="I1803" s="1510"/>
      <c r="J1803" s="1510"/>
      <c r="K1803" s="1510"/>
      <c r="L1803" s="1510"/>
      <c r="M1803" s="1510"/>
      <c r="N1803" s="1510"/>
      <c r="O1803" s="1510"/>
    </row>
    <row r="1804" spans="1:185" s="737" customFormat="1" ht="25.5">
      <c r="A1804" s="732">
        <v>12</v>
      </c>
      <c r="B1804" s="733" t="s">
        <v>2220</v>
      </c>
      <c r="C1804" s="768"/>
      <c r="D1804" s="980"/>
      <c r="E1804" s="734"/>
      <c r="F1804" s="790"/>
      <c r="G1804" s="772"/>
      <c r="H1804" s="772"/>
      <c r="I1804" s="772"/>
      <c r="J1804" s="772"/>
      <c r="K1804" s="772"/>
      <c r="L1804" s="772"/>
      <c r="M1804" s="772"/>
      <c r="N1804" s="772"/>
      <c r="O1804" s="772"/>
    </row>
    <row r="1805" spans="1:185" s="737" customFormat="1">
      <c r="A1805" s="738"/>
      <c r="C1805" s="1152"/>
      <c r="D1805" s="981"/>
      <c r="E1805" s="729"/>
      <c r="F1805" s="729"/>
      <c r="G1805" s="772"/>
      <c r="H1805" s="772"/>
      <c r="I1805" s="772"/>
      <c r="J1805" s="772"/>
      <c r="K1805" s="772"/>
      <c r="L1805" s="772"/>
      <c r="M1805" s="772"/>
      <c r="N1805" s="772"/>
      <c r="O1805" s="772"/>
    </row>
    <row r="1806" spans="1:185" s="737" customFormat="1">
      <c r="A1806" s="738"/>
      <c r="B1806" s="739" t="s">
        <v>1717</v>
      </c>
      <c r="C1806" s="1152"/>
      <c r="D1806" s="981"/>
      <c r="E1806" s="729"/>
      <c r="F1806" s="729"/>
      <c r="G1806" s="772"/>
      <c r="H1806" s="772"/>
      <c r="I1806" s="772"/>
      <c r="J1806" s="772"/>
      <c r="K1806" s="772"/>
      <c r="L1806" s="772"/>
      <c r="M1806" s="772"/>
      <c r="N1806" s="772"/>
      <c r="O1806" s="772"/>
    </row>
    <row r="1807" spans="1:185" s="742" customFormat="1" ht="60" customHeight="1">
      <c r="A1807" s="740"/>
      <c r="B1807" s="929" t="s">
        <v>1872</v>
      </c>
      <c r="C1807" s="1153"/>
      <c r="D1807" s="982"/>
      <c r="E1807" s="929"/>
      <c r="F1807" s="741"/>
    </row>
    <row r="1808" spans="1:185" s="742" customFormat="1">
      <c r="A1808" s="780"/>
      <c r="B1808" s="781"/>
      <c r="C1808" s="1157"/>
      <c r="D1808" s="782"/>
      <c r="E1808" s="782"/>
      <c r="F1808" s="753"/>
      <c r="G1808" s="791"/>
      <c r="H1808" s="791"/>
      <c r="I1808" s="791"/>
      <c r="J1808" s="791"/>
      <c r="K1808" s="791"/>
      <c r="L1808" s="791"/>
      <c r="M1808" s="791"/>
      <c r="N1808" s="791"/>
      <c r="O1808" s="791"/>
      <c r="P1808" s="784"/>
      <c r="Q1808" s="784"/>
      <c r="R1808" s="784"/>
      <c r="S1808" s="784"/>
      <c r="T1808" s="784"/>
      <c r="U1808" s="784"/>
      <c r="V1808" s="784"/>
      <c r="W1808" s="784"/>
      <c r="X1808" s="784"/>
      <c r="Y1808" s="784"/>
      <c r="Z1808" s="784"/>
      <c r="AA1808" s="784"/>
      <c r="AB1808" s="784"/>
      <c r="AC1808" s="784"/>
      <c r="AD1808" s="784"/>
      <c r="AE1808" s="784"/>
      <c r="AF1808" s="784"/>
      <c r="AG1808" s="784"/>
      <c r="AH1808" s="784"/>
      <c r="AI1808" s="784"/>
      <c r="AJ1808" s="784"/>
      <c r="AK1808" s="784"/>
      <c r="AL1808" s="784"/>
      <c r="AM1808" s="784"/>
      <c r="AN1808" s="784"/>
      <c r="AO1808" s="784"/>
      <c r="AP1808" s="784"/>
      <c r="AQ1808" s="784"/>
      <c r="AR1808" s="784"/>
      <c r="AS1808" s="784"/>
      <c r="AT1808" s="784"/>
      <c r="AU1808" s="784"/>
      <c r="AV1808" s="784"/>
      <c r="AW1808" s="784"/>
      <c r="AX1808" s="784"/>
      <c r="AY1808" s="784"/>
      <c r="AZ1808" s="784"/>
      <c r="BA1808" s="784"/>
      <c r="BB1808" s="784"/>
      <c r="BC1808" s="784"/>
      <c r="BD1808" s="784"/>
      <c r="BE1808" s="784"/>
      <c r="BF1808" s="784"/>
      <c r="BG1808" s="784"/>
      <c r="BH1808" s="784"/>
      <c r="BI1808" s="784"/>
      <c r="BJ1808" s="784"/>
      <c r="BK1808" s="784"/>
      <c r="BL1808" s="784"/>
      <c r="BM1808" s="784"/>
      <c r="BN1808" s="784"/>
      <c r="BO1808" s="784"/>
      <c r="BP1808" s="784"/>
      <c r="BQ1808" s="784"/>
      <c r="BR1808" s="784"/>
      <c r="BS1808" s="784"/>
      <c r="BT1808" s="784"/>
      <c r="BU1808" s="784"/>
      <c r="BV1808" s="784"/>
      <c r="BW1808" s="784"/>
      <c r="BX1808" s="784"/>
      <c r="BY1808" s="784"/>
      <c r="BZ1808" s="784"/>
      <c r="CA1808" s="784"/>
      <c r="CB1808" s="784"/>
      <c r="CC1808" s="784"/>
      <c r="CD1808" s="784"/>
      <c r="CE1808" s="784"/>
      <c r="CF1808" s="784"/>
      <c r="CG1808" s="784"/>
      <c r="CH1808" s="784"/>
      <c r="CI1808" s="784"/>
      <c r="CJ1808" s="784"/>
      <c r="CK1808" s="784"/>
      <c r="CL1808" s="784"/>
      <c r="CM1808" s="784"/>
      <c r="CN1808" s="784"/>
      <c r="CO1808" s="784"/>
      <c r="CP1808" s="784"/>
      <c r="CQ1808" s="784"/>
      <c r="CR1808" s="784"/>
      <c r="CS1808" s="784"/>
      <c r="CT1808" s="784"/>
      <c r="CU1808" s="784"/>
      <c r="CV1808" s="784"/>
      <c r="CW1808" s="784"/>
      <c r="CX1808" s="784"/>
      <c r="CY1808" s="784"/>
      <c r="CZ1808" s="784"/>
      <c r="DA1808" s="784"/>
      <c r="DB1808" s="784"/>
      <c r="DC1808" s="784"/>
      <c r="DD1808" s="784"/>
      <c r="DE1808" s="784"/>
      <c r="DF1808" s="784"/>
      <c r="DG1808" s="784"/>
      <c r="DH1808" s="784"/>
      <c r="DI1808" s="784"/>
      <c r="DJ1808" s="784"/>
      <c r="DK1808" s="784"/>
      <c r="DL1808" s="784"/>
      <c r="DM1808" s="784"/>
      <c r="DN1808" s="784"/>
      <c r="DO1808" s="784"/>
      <c r="DP1808" s="784"/>
      <c r="DQ1808" s="784"/>
      <c r="DR1808" s="784"/>
      <c r="DS1808" s="784"/>
      <c r="DT1808" s="784"/>
      <c r="DU1808" s="784"/>
      <c r="DV1808" s="784"/>
      <c r="DW1808" s="784"/>
      <c r="DX1808" s="784"/>
      <c r="DY1808" s="784"/>
      <c r="DZ1808" s="784"/>
      <c r="EA1808" s="784"/>
      <c r="EB1808" s="784"/>
      <c r="EC1808" s="784"/>
      <c r="ED1808" s="784"/>
      <c r="EE1808" s="784"/>
      <c r="EF1808" s="784"/>
      <c r="EG1808" s="784"/>
      <c r="EH1808" s="784"/>
      <c r="EI1808" s="784"/>
      <c r="EJ1808" s="784"/>
      <c r="EK1808" s="784"/>
      <c r="EL1808" s="784"/>
      <c r="EM1808" s="784"/>
      <c r="EN1808" s="784"/>
      <c r="EO1808" s="784"/>
      <c r="EP1808" s="784"/>
      <c r="EQ1808" s="784"/>
      <c r="ER1808" s="784"/>
      <c r="ES1808" s="784"/>
      <c r="ET1808" s="784"/>
      <c r="EU1808" s="784"/>
      <c r="EV1808" s="784"/>
      <c r="EW1808" s="784"/>
      <c r="EX1808" s="784"/>
      <c r="EY1808" s="784"/>
      <c r="EZ1808" s="784"/>
      <c r="FA1808" s="784"/>
      <c r="FB1808" s="784"/>
      <c r="FC1808" s="784"/>
      <c r="FD1808" s="784"/>
      <c r="FE1808" s="784"/>
      <c r="FF1808" s="784"/>
      <c r="FG1808" s="784"/>
      <c r="FH1808" s="784"/>
      <c r="FI1808" s="784"/>
      <c r="FJ1808" s="784"/>
      <c r="FK1808" s="784"/>
      <c r="FL1808" s="784"/>
      <c r="FM1808" s="784"/>
      <c r="FN1808" s="784"/>
      <c r="FO1808" s="784"/>
      <c r="FP1808" s="784"/>
      <c r="FQ1808" s="784"/>
      <c r="FR1808" s="784"/>
      <c r="FS1808" s="784"/>
      <c r="FT1808" s="784"/>
      <c r="FU1808" s="784"/>
      <c r="FV1808" s="784"/>
      <c r="FW1808" s="784"/>
      <c r="FX1808" s="784"/>
      <c r="FY1808" s="784"/>
      <c r="FZ1808" s="784"/>
      <c r="GA1808" s="784"/>
      <c r="GB1808" s="784"/>
      <c r="GC1808" s="784"/>
    </row>
    <row r="1809" spans="1:185" s="742" customFormat="1" ht="62.25" customHeight="1">
      <c r="A1809" s="792">
        <v>1</v>
      </c>
      <c r="B1809" s="786" t="s">
        <v>3021</v>
      </c>
      <c r="C1809" s="1158" t="s">
        <v>1346</v>
      </c>
      <c r="D1809" s="787">
        <v>1</v>
      </c>
      <c r="E1809" s="787"/>
      <c r="F1809" s="771">
        <f>E1809*D1809</f>
        <v>0</v>
      </c>
      <c r="G1809" s="791"/>
      <c r="H1809" s="791"/>
      <c r="I1809" s="791"/>
      <c r="J1809" s="791"/>
      <c r="K1809" s="791"/>
      <c r="L1809" s="791"/>
      <c r="M1809" s="791"/>
      <c r="N1809" s="791"/>
      <c r="O1809" s="791"/>
      <c r="P1809" s="784"/>
      <c r="Q1809" s="784"/>
      <c r="R1809" s="784"/>
      <c r="S1809" s="784"/>
      <c r="T1809" s="784"/>
      <c r="U1809" s="784"/>
      <c r="V1809" s="784"/>
      <c r="W1809" s="784"/>
      <c r="X1809" s="784"/>
      <c r="Y1809" s="784"/>
      <c r="Z1809" s="784"/>
      <c r="AA1809" s="784"/>
      <c r="AB1809" s="784"/>
      <c r="AC1809" s="784"/>
      <c r="AD1809" s="784"/>
      <c r="AE1809" s="784"/>
      <c r="AF1809" s="784"/>
      <c r="AG1809" s="784"/>
      <c r="AH1809" s="784"/>
      <c r="AI1809" s="784"/>
      <c r="AJ1809" s="784"/>
      <c r="AK1809" s="784"/>
      <c r="AL1809" s="784"/>
      <c r="AM1809" s="784"/>
      <c r="AN1809" s="784"/>
      <c r="AO1809" s="784"/>
      <c r="AP1809" s="784"/>
      <c r="AQ1809" s="784"/>
      <c r="AR1809" s="784"/>
      <c r="AS1809" s="784"/>
      <c r="AT1809" s="784"/>
      <c r="AU1809" s="784"/>
      <c r="AV1809" s="784"/>
      <c r="AW1809" s="784"/>
      <c r="AX1809" s="784"/>
      <c r="AY1809" s="784"/>
      <c r="AZ1809" s="784"/>
      <c r="BA1809" s="784"/>
      <c r="BB1809" s="784"/>
      <c r="BC1809" s="784"/>
      <c r="BD1809" s="784"/>
      <c r="BE1809" s="784"/>
      <c r="BF1809" s="784"/>
      <c r="BG1809" s="784"/>
      <c r="BH1809" s="784"/>
      <c r="BI1809" s="784"/>
      <c r="BJ1809" s="784"/>
      <c r="BK1809" s="784"/>
      <c r="BL1809" s="784"/>
      <c r="BM1809" s="784"/>
      <c r="BN1809" s="784"/>
      <c r="BO1809" s="784"/>
      <c r="BP1809" s="784"/>
      <c r="BQ1809" s="784"/>
      <c r="BR1809" s="784"/>
      <c r="BS1809" s="784"/>
      <c r="BT1809" s="784"/>
      <c r="BU1809" s="784"/>
      <c r="BV1809" s="784"/>
      <c r="BW1809" s="784"/>
      <c r="BX1809" s="784"/>
      <c r="BY1809" s="784"/>
      <c r="BZ1809" s="784"/>
      <c r="CA1809" s="784"/>
      <c r="CB1809" s="784"/>
      <c r="CC1809" s="784"/>
      <c r="CD1809" s="784"/>
      <c r="CE1809" s="784"/>
      <c r="CF1809" s="784"/>
      <c r="CG1809" s="784"/>
      <c r="CH1809" s="784"/>
      <c r="CI1809" s="784"/>
      <c r="CJ1809" s="784"/>
      <c r="CK1809" s="784"/>
      <c r="CL1809" s="784"/>
      <c r="CM1809" s="784"/>
      <c r="CN1809" s="784"/>
      <c r="CO1809" s="784"/>
      <c r="CP1809" s="784"/>
      <c r="CQ1809" s="784"/>
      <c r="CR1809" s="784"/>
      <c r="CS1809" s="784"/>
      <c r="CT1809" s="784"/>
      <c r="CU1809" s="784"/>
      <c r="CV1809" s="784"/>
      <c r="CW1809" s="784"/>
      <c r="CX1809" s="784"/>
      <c r="CY1809" s="784"/>
      <c r="CZ1809" s="784"/>
      <c r="DA1809" s="784"/>
      <c r="DB1809" s="784"/>
      <c r="DC1809" s="784"/>
      <c r="DD1809" s="784"/>
      <c r="DE1809" s="784"/>
      <c r="DF1809" s="784"/>
      <c r="DG1809" s="784"/>
      <c r="DH1809" s="784"/>
      <c r="DI1809" s="784"/>
      <c r="DJ1809" s="784"/>
      <c r="DK1809" s="784"/>
      <c r="DL1809" s="784"/>
      <c r="DM1809" s="784"/>
      <c r="DN1809" s="784"/>
      <c r="DO1809" s="784"/>
      <c r="DP1809" s="784"/>
      <c r="DQ1809" s="784"/>
      <c r="DR1809" s="784"/>
      <c r="DS1809" s="784"/>
      <c r="DT1809" s="784"/>
      <c r="DU1809" s="784"/>
      <c r="DV1809" s="784"/>
      <c r="DW1809" s="784"/>
      <c r="DX1809" s="784"/>
      <c r="DY1809" s="784"/>
      <c r="DZ1809" s="784"/>
      <c r="EA1809" s="784"/>
      <c r="EB1809" s="784"/>
      <c r="EC1809" s="784"/>
      <c r="ED1809" s="784"/>
      <c r="EE1809" s="784"/>
      <c r="EF1809" s="784"/>
      <c r="EG1809" s="784"/>
      <c r="EH1809" s="784"/>
      <c r="EI1809" s="784"/>
      <c r="EJ1809" s="784"/>
      <c r="EK1809" s="784"/>
      <c r="EL1809" s="784"/>
      <c r="EM1809" s="784"/>
      <c r="EN1809" s="784"/>
      <c r="EO1809" s="784"/>
      <c r="EP1809" s="784"/>
      <c r="EQ1809" s="784"/>
      <c r="ER1809" s="784"/>
      <c r="ES1809" s="784"/>
      <c r="ET1809" s="784"/>
      <c r="EU1809" s="784"/>
      <c r="EV1809" s="784"/>
      <c r="EW1809" s="784"/>
      <c r="EX1809" s="784"/>
      <c r="EY1809" s="784"/>
      <c r="EZ1809" s="784"/>
      <c r="FA1809" s="784"/>
      <c r="FB1809" s="784"/>
      <c r="FC1809" s="784"/>
      <c r="FD1809" s="784"/>
      <c r="FE1809" s="784"/>
      <c r="FF1809" s="784"/>
      <c r="FG1809" s="784"/>
      <c r="FH1809" s="784"/>
      <c r="FI1809" s="784"/>
      <c r="FJ1809" s="784"/>
      <c r="FK1809" s="784"/>
      <c r="FL1809" s="784"/>
      <c r="FM1809" s="784"/>
      <c r="FN1809" s="784"/>
      <c r="FO1809" s="784"/>
      <c r="FP1809" s="784"/>
      <c r="FQ1809" s="784"/>
      <c r="FR1809" s="784"/>
      <c r="FS1809" s="784"/>
      <c r="FT1809" s="784"/>
      <c r="FU1809" s="784"/>
      <c r="FV1809" s="784"/>
      <c r="FW1809" s="784"/>
      <c r="FX1809" s="784"/>
      <c r="FY1809" s="784"/>
      <c r="FZ1809" s="784"/>
      <c r="GA1809" s="784"/>
      <c r="GB1809" s="784"/>
      <c r="GC1809" s="784"/>
    </row>
    <row r="1810" spans="1:185" s="742" customFormat="1">
      <c r="A1810" s="780"/>
      <c r="B1810" s="781"/>
      <c r="C1810" s="1157"/>
      <c r="D1810" s="782"/>
      <c r="E1810" s="782"/>
      <c r="F1810" s="753"/>
      <c r="G1810" s="791"/>
      <c r="H1810" s="791"/>
      <c r="I1810" s="791"/>
      <c r="J1810" s="791"/>
      <c r="K1810" s="791"/>
      <c r="L1810" s="791"/>
      <c r="M1810" s="791"/>
      <c r="N1810" s="791"/>
      <c r="O1810" s="791"/>
      <c r="P1810" s="784"/>
      <c r="Q1810" s="784"/>
      <c r="R1810" s="784"/>
      <c r="S1810" s="784"/>
      <c r="T1810" s="784"/>
      <c r="U1810" s="784"/>
      <c r="V1810" s="784"/>
      <c r="W1810" s="784"/>
      <c r="X1810" s="784"/>
      <c r="Y1810" s="784"/>
      <c r="Z1810" s="784"/>
      <c r="AA1810" s="784"/>
      <c r="AB1810" s="784"/>
      <c r="AC1810" s="784"/>
      <c r="AD1810" s="784"/>
      <c r="AE1810" s="784"/>
      <c r="AF1810" s="784"/>
      <c r="AG1810" s="784"/>
      <c r="AH1810" s="784"/>
      <c r="AI1810" s="784"/>
      <c r="AJ1810" s="784"/>
      <c r="AK1810" s="784"/>
      <c r="AL1810" s="784"/>
      <c r="AM1810" s="784"/>
      <c r="AN1810" s="784"/>
      <c r="AO1810" s="784"/>
      <c r="AP1810" s="784"/>
      <c r="AQ1810" s="784"/>
      <c r="AR1810" s="784"/>
      <c r="AS1810" s="784"/>
      <c r="AT1810" s="784"/>
      <c r="AU1810" s="784"/>
      <c r="AV1810" s="784"/>
      <c r="AW1810" s="784"/>
      <c r="AX1810" s="784"/>
      <c r="AY1810" s="784"/>
      <c r="AZ1810" s="784"/>
      <c r="BA1810" s="784"/>
      <c r="BB1810" s="784"/>
      <c r="BC1810" s="784"/>
      <c r="BD1810" s="784"/>
      <c r="BE1810" s="784"/>
      <c r="BF1810" s="784"/>
      <c r="BG1810" s="784"/>
      <c r="BH1810" s="784"/>
      <c r="BI1810" s="784"/>
      <c r="BJ1810" s="784"/>
      <c r="BK1810" s="784"/>
      <c r="BL1810" s="784"/>
      <c r="BM1810" s="784"/>
      <c r="BN1810" s="784"/>
      <c r="BO1810" s="784"/>
      <c r="BP1810" s="784"/>
      <c r="BQ1810" s="784"/>
      <c r="BR1810" s="784"/>
      <c r="BS1810" s="784"/>
      <c r="BT1810" s="784"/>
      <c r="BU1810" s="784"/>
      <c r="BV1810" s="784"/>
      <c r="BW1810" s="784"/>
      <c r="BX1810" s="784"/>
      <c r="BY1810" s="784"/>
      <c r="BZ1810" s="784"/>
      <c r="CA1810" s="784"/>
      <c r="CB1810" s="784"/>
      <c r="CC1810" s="784"/>
      <c r="CD1810" s="784"/>
      <c r="CE1810" s="784"/>
      <c r="CF1810" s="784"/>
      <c r="CG1810" s="784"/>
      <c r="CH1810" s="784"/>
      <c r="CI1810" s="784"/>
      <c r="CJ1810" s="784"/>
      <c r="CK1810" s="784"/>
      <c r="CL1810" s="784"/>
      <c r="CM1810" s="784"/>
      <c r="CN1810" s="784"/>
      <c r="CO1810" s="784"/>
      <c r="CP1810" s="784"/>
      <c r="CQ1810" s="784"/>
      <c r="CR1810" s="784"/>
      <c r="CS1810" s="784"/>
      <c r="CT1810" s="784"/>
      <c r="CU1810" s="784"/>
      <c r="CV1810" s="784"/>
      <c r="CW1810" s="784"/>
      <c r="CX1810" s="784"/>
      <c r="CY1810" s="784"/>
      <c r="CZ1810" s="784"/>
      <c r="DA1810" s="784"/>
      <c r="DB1810" s="784"/>
      <c r="DC1810" s="784"/>
      <c r="DD1810" s="784"/>
      <c r="DE1810" s="784"/>
      <c r="DF1810" s="784"/>
      <c r="DG1810" s="784"/>
      <c r="DH1810" s="784"/>
      <c r="DI1810" s="784"/>
      <c r="DJ1810" s="784"/>
      <c r="DK1810" s="784"/>
      <c r="DL1810" s="784"/>
      <c r="DM1810" s="784"/>
      <c r="DN1810" s="784"/>
      <c r="DO1810" s="784"/>
      <c r="DP1810" s="784"/>
      <c r="DQ1810" s="784"/>
      <c r="DR1810" s="784"/>
      <c r="DS1810" s="784"/>
      <c r="DT1810" s="784"/>
      <c r="DU1810" s="784"/>
      <c r="DV1810" s="784"/>
      <c r="DW1810" s="784"/>
      <c r="DX1810" s="784"/>
      <c r="DY1810" s="784"/>
      <c r="DZ1810" s="784"/>
      <c r="EA1810" s="784"/>
      <c r="EB1810" s="784"/>
      <c r="EC1810" s="784"/>
      <c r="ED1810" s="784"/>
      <c r="EE1810" s="784"/>
      <c r="EF1810" s="784"/>
      <c r="EG1810" s="784"/>
      <c r="EH1810" s="784"/>
      <c r="EI1810" s="784"/>
      <c r="EJ1810" s="784"/>
      <c r="EK1810" s="784"/>
      <c r="EL1810" s="784"/>
      <c r="EM1810" s="784"/>
      <c r="EN1810" s="784"/>
      <c r="EO1810" s="784"/>
      <c r="EP1810" s="784"/>
      <c r="EQ1810" s="784"/>
      <c r="ER1810" s="784"/>
      <c r="ES1810" s="784"/>
      <c r="ET1810" s="784"/>
      <c r="EU1810" s="784"/>
      <c r="EV1810" s="784"/>
      <c r="EW1810" s="784"/>
      <c r="EX1810" s="784"/>
      <c r="EY1810" s="784"/>
      <c r="EZ1810" s="784"/>
      <c r="FA1810" s="784"/>
      <c r="FB1810" s="784"/>
      <c r="FC1810" s="784"/>
      <c r="FD1810" s="784"/>
      <c r="FE1810" s="784"/>
      <c r="FF1810" s="784"/>
      <c r="FG1810" s="784"/>
      <c r="FH1810" s="784"/>
      <c r="FI1810" s="784"/>
      <c r="FJ1810" s="784"/>
      <c r="FK1810" s="784"/>
      <c r="FL1810" s="784"/>
      <c r="FM1810" s="784"/>
      <c r="FN1810" s="784"/>
      <c r="FO1810" s="784"/>
      <c r="FP1810" s="784"/>
      <c r="FQ1810" s="784"/>
      <c r="FR1810" s="784"/>
      <c r="FS1810" s="784"/>
      <c r="FT1810" s="784"/>
      <c r="FU1810" s="784"/>
      <c r="FV1810" s="784"/>
      <c r="FW1810" s="784"/>
      <c r="FX1810" s="784"/>
      <c r="FY1810" s="784"/>
      <c r="FZ1810" s="784"/>
      <c r="GA1810" s="784"/>
      <c r="GB1810" s="784"/>
      <c r="GC1810" s="784"/>
    </row>
    <row r="1811" spans="1:185" s="742" customFormat="1" ht="153">
      <c r="A1811" s="793">
        <v>2</v>
      </c>
      <c r="B1811" s="1079" t="s">
        <v>2747</v>
      </c>
      <c r="C1811" s="1157" t="s">
        <v>223</v>
      </c>
      <c r="D1811" s="782">
        <v>1</v>
      </c>
      <c r="E1811" s="782"/>
      <c r="F1811" s="753">
        <f>E1811*D1811</f>
        <v>0</v>
      </c>
      <c r="G1811" s="791"/>
      <c r="H1811" s="791"/>
      <c r="I1811" s="791"/>
      <c r="J1811" s="791"/>
      <c r="K1811" s="791"/>
      <c r="L1811" s="791"/>
      <c r="M1811" s="791"/>
      <c r="N1811" s="791"/>
      <c r="O1811" s="791"/>
      <c r="P1811" s="784"/>
      <c r="Q1811" s="784"/>
      <c r="R1811" s="784"/>
      <c r="S1811" s="784"/>
      <c r="T1811" s="784"/>
      <c r="U1811" s="784"/>
      <c r="V1811" s="784"/>
      <c r="W1811" s="784"/>
      <c r="X1811" s="784"/>
      <c r="Y1811" s="784"/>
      <c r="Z1811" s="784"/>
      <c r="AA1811" s="784"/>
      <c r="AB1811" s="784"/>
      <c r="AC1811" s="784"/>
      <c r="AD1811" s="784"/>
      <c r="AE1811" s="784"/>
      <c r="AF1811" s="784"/>
      <c r="AG1811" s="784"/>
      <c r="AH1811" s="784"/>
      <c r="AI1811" s="784"/>
      <c r="AJ1811" s="784"/>
      <c r="AK1811" s="784"/>
      <c r="AL1811" s="784"/>
      <c r="AM1811" s="784"/>
      <c r="AN1811" s="784"/>
      <c r="AO1811" s="784"/>
      <c r="AP1811" s="784"/>
      <c r="AQ1811" s="784"/>
      <c r="AR1811" s="784"/>
      <c r="AS1811" s="784"/>
      <c r="AT1811" s="784"/>
      <c r="AU1811" s="784"/>
      <c r="AV1811" s="784"/>
      <c r="AW1811" s="784"/>
      <c r="AX1811" s="784"/>
      <c r="AY1811" s="784"/>
      <c r="AZ1811" s="784"/>
      <c r="BA1811" s="784"/>
      <c r="BB1811" s="784"/>
      <c r="BC1811" s="784"/>
      <c r="BD1811" s="784"/>
      <c r="BE1811" s="784"/>
      <c r="BF1811" s="784"/>
      <c r="BG1811" s="784"/>
      <c r="BH1811" s="784"/>
      <c r="BI1811" s="784"/>
      <c r="BJ1811" s="784"/>
      <c r="BK1811" s="784"/>
      <c r="BL1811" s="784"/>
      <c r="BM1811" s="784"/>
      <c r="BN1811" s="784"/>
      <c r="BO1811" s="784"/>
      <c r="BP1811" s="784"/>
      <c r="BQ1811" s="784"/>
      <c r="BR1811" s="784"/>
      <c r="BS1811" s="784"/>
      <c r="BT1811" s="784"/>
      <c r="BU1811" s="784"/>
      <c r="BV1811" s="784"/>
      <c r="BW1811" s="784"/>
      <c r="BX1811" s="784"/>
      <c r="BY1811" s="784"/>
      <c r="BZ1811" s="784"/>
      <c r="CA1811" s="784"/>
      <c r="CB1811" s="784"/>
      <c r="CC1811" s="784"/>
      <c r="CD1811" s="784"/>
      <c r="CE1811" s="784"/>
      <c r="CF1811" s="784"/>
      <c r="CG1811" s="784"/>
      <c r="CH1811" s="784"/>
      <c r="CI1811" s="784"/>
      <c r="CJ1811" s="784"/>
      <c r="CK1811" s="784"/>
      <c r="CL1811" s="784"/>
      <c r="CM1811" s="784"/>
      <c r="CN1811" s="784"/>
      <c r="CO1811" s="784"/>
      <c r="CP1811" s="784"/>
      <c r="CQ1811" s="784"/>
      <c r="CR1811" s="784"/>
      <c r="CS1811" s="784"/>
      <c r="CT1811" s="784"/>
      <c r="CU1811" s="784"/>
      <c r="CV1811" s="784"/>
      <c r="CW1811" s="784"/>
      <c r="CX1811" s="784"/>
      <c r="CY1811" s="784"/>
      <c r="CZ1811" s="784"/>
      <c r="DA1811" s="784"/>
      <c r="DB1811" s="784"/>
      <c r="DC1811" s="784"/>
      <c r="DD1811" s="784"/>
      <c r="DE1811" s="784"/>
      <c r="DF1811" s="784"/>
      <c r="DG1811" s="784"/>
      <c r="DH1811" s="784"/>
      <c r="DI1811" s="784"/>
      <c r="DJ1811" s="784"/>
      <c r="DK1811" s="784"/>
      <c r="DL1811" s="784"/>
      <c r="DM1811" s="784"/>
      <c r="DN1811" s="784"/>
      <c r="DO1811" s="784"/>
      <c r="DP1811" s="784"/>
      <c r="DQ1811" s="784"/>
      <c r="DR1811" s="784"/>
      <c r="DS1811" s="784"/>
      <c r="DT1811" s="784"/>
      <c r="DU1811" s="784"/>
      <c r="DV1811" s="784"/>
      <c r="DW1811" s="784"/>
      <c r="DX1811" s="784"/>
      <c r="DY1811" s="784"/>
      <c r="DZ1811" s="784"/>
      <c r="EA1811" s="784"/>
      <c r="EB1811" s="784"/>
      <c r="EC1811" s="784"/>
      <c r="ED1811" s="784"/>
      <c r="EE1811" s="784"/>
      <c r="EF1811" s="784"/>
      <c r="EG1811" s="784"/>
      <c r="EH1811" s="784"/>
      <c r="EI1811" s="784"/>
      <c r="EJ1811" s="784"/>
      <c r="EK1811" s="784"/>
      <c r="EL1811" s="784"/>
      <c r="EM1811" s="784"/>
      <c r="EN1811" s="784"/>
      <c r="EO1811" s="784"/>
      <c r="EP1811" s="784"/>
      <c r="EQ1811" s="784"/>
      <c r="ER1811" s="784"/>
      <c r="ES1811" s="784"/>
      <c r="ET1811" s="784"/>
      <c r="EU1811" s="784"/>
      <c r="EV1811" s="784"/>
      <c r="EW1811" s="784"/>
      <c r="EX1811" s="784"/>
      <c r="EY1811" s="784"/>
      <c r="EZ1811" s="784"/>
      <c r="FA1811" s="784"/>
      <c r="FB1811" s="784"/>
      <c r="FC1811" s="784"/>
      <c r="FD1811" s="784"/>
      <c r="FE1811" s="784"/>
      <c r="FF1811" s="784"/>
      <c r="FG1811" s="784"/>
      <c r="FH1811" s="784"/>
      <c r="FI1811" s="784"/>
      <c r="FJ1811" s="784"/>
      <c r="FK1811" s="784"/>
      <c r="FL1811" s="784"/>
      <c r="FM1811" s="784"/>
      <c r="FN1811" s="784"/>
      <c r="FO1811" s="784"/>
      <c r="FP1811" s="784"/>
      <c r="FQ1811" s="784"/>
      <c r="FR1811" s="784"/>
      <c r="FS1811" s="784"/>
      <c r="FT1811" s="784"/>
      <c r="FU1811" s="784"/>
      <c r="FV1811" s="784"/>
      <c r="FW1811" s="784"/>
      <c r="FX1811" s="784"/>
      <c r="FY1811" s="784"/>
      <c r="FZ1811" s="784"/>
      <c r="GA1811" s="784"/>
      <c r="GB1811" s="784"/>
      <c r="GC1811" s="784"/>
    </row>
    <row r="1812" spans="1:185" s="742" customFormat="1">
      <c r="A1812" s="793"/>
      <c r="B1812" s="781"/>
      <c r="C1812" s="1157"/>
      <c r="D1812" s="782"/>
      <c r="E1812" s="782"/>
      <c r="F1812" s="753"/>
      <c r="G1812" s="791"/>
      <c r="H1812" s="791"/>
      <c r="I1812" s="791"/>
      <c r="J1812" s="791"/>
      <c r="K1812" s="791"/>
      <c r="L1812" s="791"/>
      <c r="M1812" s="791"/>
      <c r="N1812" s="791"/>
      <c r="O1812" s="791"/>
      <c r="P1812" s="784"/>
      <c r="Q1812" s="784"/>
      <c r="R1812" s="784"/>
      <c r="S1812" s="784"/>
      <c r="T1812" s="784"/>
      <c r="U1812" s="784"/>
      <c r="V1812" s="784"/>
      <c r="W1812" s="784"/>
      <c r="X1812" s="784"/>
      <c r="Y1812" s="784"/>
      <c r="Z1812" s="784"/>
      <c r="AA1812" s="784"/>
      <c r="AB1812" s="784"/>
      <c r="AC1812" s="784"/>
      <c r="AD1812" s="784"/>
      <c r="AE1812" s="784"/>
      <c r="AF1812" s="784"/>
      <c r="AG1812" s="784"/>
      <c r="AH1812" s="784"/>
      <c r="AI1812" s="784"/>
      <c r="AJ1812" s="784"/>
      <c r="AK1812" s="784"/>
      <c r="AL1812" s="784"/>
      <c r="AM1812" s="784"/>
      <c r="AN1812" s="784"/>
      <c r="AO1812" s="784"/>
      <c r="AP1812" s="784"/>
      <c r="AQ1812" s="784"/>
      <c r="AR1812" s="784"/>
      <c r="AS1812" s="784"/>
      <c r="AT1812" s="784"/>
      <c r="AU1812" s="784"/>
      <c r="AV1812" s="784"/>
      <c r="AW1812" s="784"/>
      <c r="AX1812" s="784"/>
      <c r="AY1812" s="784"/>
      <c r="AZ1812" s="784"/>
      <c r="BA1812" s="784"/>
      <c r="BB1812" s="784"/>
      <c r="BC1812" s="784"/>
      <c r="BD1812" s="784"/>
      <c r="BE1812" s="784"/>
      <c r="BF1812" s="784"/>
      <c r="BG1812" s="784"/>
      <c r="BH1812" s="784"/>
      <c r="BI1812" s="784"/>
      <c r="BJ1812" s="784"/>
      <c r="BK1812" s="784"/>
      <c r="BL1812" s="784"/>
      <c r="BM1812" s="784"/>
      <c r="BN1812" s="784"/>
      <c r="BO1812" s="784"/>
      <c r="BP1812" s="784"/>
      <c r="BQ1812" s="784"/>
      <c r="BR1812" s="784"/>
      <c r="BS1812" s="784"/>
      <c r="BT1812" s="784"/>
      <c r="BU1812" s="784"/>
      <c r="BV1812" s="784"/>
      <c r="BW1812" s="784"/>
      <c r="BX1812" s="784"/>
      <c r="BY1812" s="784"/>
      <c r="BZ1812" s="784"/>
      <c r="CA1812" s="784"/>
      <c r="CB1812" s="784"/>
      <c r="CC1812" s="784"/>
      <c r="CD1812" s="784"/>
      <c r="CE1812" s="784"/>
      <c r="CF1812" s="784"/>
      <c r="CG1812" s="784"/>
      <c r="CH1812" s="784"/>
      <c r="CI1812" s="784"/>
      <c r="CJ1812" s="784"/>
      <c r="CK1812" s="784"/>
      <c r="CL1812" s="784"/>
      <c r="CM1812" s="784"/>
      <c r="CN1812" s="784"/>
      <c r="CO1812" s="784"/>
      <c r="CP1812" s="784"/>
      <c r="CQ1812" s="784"/>
      <c r="CR1812" s="784"/>
      <c r="CS1812" s="784"/>
      <c r="CT1812" s="784"/>
      <c r="CU1812" s="784"/>
      <c r="CV1812" s="784"/>
      <c r="CW1812" s="784"/>
      <c r="CX1812" s="784"/>
      <c r="CY1812" s="784"/>
      <c r="CZ1812" s="784"/>
      <c r="DA1812" s="784"/>
      <c r="DB1812" s="784"/>
      <c r="DC1812" s="784"/>
      <c r="DD1812" s="784"/>
      <c r="DE1812" s="784"/>
      <c r="DF1812" s="784"/>
      <c r="DG1812" s="784"/>
      <c r="DH1812" s="784"/>
      <c r="DI1812" s="784"/>
      <c r="DJ1812" s="784"/>
      <c r="DK1812" s="784"/>
      <c r="DL1812" s="784"/>
      <c r="DM1812" s="784"/>
      <c r="DN1812" s="784"/>
      <c r="DO1812" s="784"/>
      <c r="DP1812" s="784"/>
      <c r="DQ1812" s="784"/>
      <c r="DR1812" s="784"/>
      <c r="DS1812" s="784"/>
      <c r="DT1812" s="784"/>
      <c r="DU1812" s="784"/>
      <c r="DV1812" s="784"/>
      <c r="DW1812" s="784"/>
      <c r="DX1812" s="784"/>
      <c r="DY1812" s="784"/>
      <c r="DZ1812" s="784"/>
      <c r="EA1812" s="784"/>
      <c r="EB1812" s="784"/>
      <c r="EC1812" s="784"/>
      <c r="ED1812" s="784"/>
      <c r="EE1812" s="784"/>
      <c r="EF1812" s="784"/>
      <c r="EG1812" s="784"/>
      <c r="EH1812" s="784"/>
      <c r="EI1812" s="784"/>
      <c r="EJ1812" s="784"/>
      <c r="EK1812" s="784"/>
      <c r="EL1812" s="784"/>
      <c r="EM1812" s="784"/>
      <c r="EN1812" s="784"/>
      <c r="EO1812" s="784"/>
      <c r="EP1812" s="784"/>
      <c r="EQ1812" s="784"/>
      <c r="ER1812" s="784"/>
      <c r="ES1812" s="784"/>
      <c r="ET1812" s="784"/>
      <c r="EU1812" s="784"/>
      <c r="EV1812" s="784"/>
      <c r="EW1812" s="784"/>
      <c r="EX1812" s="784"/>
      <c r="EY1812" s="784"/>
      <c r="EZ1812" s="784"/>
      <c r="FA1812" s="784"/>
      <c r="FB1812" s="784"/>
      <c r="FC1812" s="784"/>
      <c r="FD1812" s="784"/>
      <c r="FE1812" s="784"/>
      <c r="FF1812" s="784"/>
      <c r="FG1812" s="784"/>
      <c r="FH1812" s="784"/>
      <c r="FI1812" s="784"/>
      <c r="FJ1812" s="784"/>
      <c r="FK1812" s="784"/>
      <c r="FL1812" s="784"/>
      <c r="FM1812" s="784"/>
      <c r="FN1812" s="784"/>
      <c r="FO1812" s="784"/>
      <c r="FP1812" s="784"/>
      <c r="FQ1812" s="784"/>
      <c r="FR1812" s="784"/>
      <c r="FS1812" s="784"/>
      <c r="FT1812" s="784"/>
      <c r="FU1812" s="784"/>
      <c r="FV1812" s="784"/>
      <c r="FW1812" s="784"/>
      <c r="FX1812" s="784"/>
      <c r="FY1812" s="784"/>
      <c r="FZ1812" s="784"/>
      <c r="GA1812" s="784"/>
      <c r="GB1812" s="784"/>
      <c r="GC1812" s="784"/>
    </row>
    <row r="1813" spans="1:185" s="742" customFormat="1" ht="153">
      <c r="A1813" s="793">
        <v>3</v>
      </c>
      <c r="B1813" s="1079" t="s">
        <v>2747</v>
      </c>
      <c r="C1813" s="1157" t="s">
        <v>223</v>
      </c>
      <c r="D1813" s="782">
        <v>1</v>
      </c>
      <c r="E1813" s="782"/>
      <c r="F1813" s="753">
        <f>E1813*D1813</f>
        <v>0</v>
      </c>
      <c r="G1813" s="791"/>
      <c r="H1813" s="791"/>
      <c r="I1813" s="791"/>
      <c r="J1813" s="791"/>
      <c r="K1813" s="791"/>
      <c r="L1813" s="791"/>
      <c r="M1813" s="791"/>
      <c r="N1813" s="791"/>
      <c r="O1813" s="791"/>
      <c r="P1813" s="784"/>
      <c r="Q1813" s="784"/>
      <c r="R1813" s="784"/>
      <c r="S1813" s="784"/>
      <c r="T1813" s="784"/>
      <c r="U1813" s="784"/>
      <c r="V1813" s="784"/>
      <c r="W1813" s="784"/>
      <c r="X1813" s="784"/>
      <c r="Y1813" s="784"/>
      <c r="Z1813" s="784"/>
      <c r="AA1813" s="784"/>
      <c r="AB1813" s="784"/>
      <c r="AC1813" s="784"/>
      <c r="AD1813" s="784"/>
      <c r="AE1813" s="784"/>
      <c r="AF1813" s="784"/>
      <c r="AG1813" s="784"/>
      <c r="AH1813" s="784"/>
      <c r="AI1813" s="784"/>
      <c r="AJ1813" s="784"/>
      <c r="AK1813" s="784"/>
      <c r="AL1813" s="784"/>
      <c r="AM1813" s="784"/>
      <c r="AN1813" s="784"/>
      <c r="AO1813" s="784"/>
      <c r="AP1813" s="784"/>
      <c r="AQ1813" s="784"/>
      <c r="AR1813" s="784"/>
      <c r="AS1813" s="784"/>
      <c r="AT1813" s="784"/>
      <c r="AU1813" s="784"/>
      <c r="AV1813" s="784"/>
      <c r="AW1813" s="784"/>
      <c r="AX1813" s="784"/>
      <c r="AY1813" s="784"/>
      <c r="AZ1813" s="784"/>
      <c r="BA1813" s="784"/>
      <c r="BB1813" s="784"/>
      <c r="BC1813" s="784"/>
      <c r="BD1813" s="784"/>
      <c r="BE1813" s="784"/>
      <c r="BF1813" s="784"/>
      <c r="BG1813" s="784"/>
      <c r="BH1813" s="784"/>
      <c r="BI1813" s="784"/>
      <c r="BJ1813" s="784"/>
      <c r="BK1813" s="784"/>
      <c r="BL1813" s="784"/>
      <c r="BM1813" s="784"/>
      <c r="BN1813" s="784"/>
      <c r="BO1813" s="784"/>
      <c r="BP1813" s="784"/>
      <c r="BQ1813" s="784"/>
      <c r="BR1813" s="784"/>
      <c r="BS1813" s="784"/>
      <c r="BT1813" s="784"/>
      <c r="BU1813" s="784"/>
      <c r="BV1813" s="784"/>
      <c r="BW1813" s="784"/>
      <c r="BX1813" s="784"/>
      <c r="BY1813" s="784"/>
      <c r="BZ1813" s="784"/>
      <c r="CA1813" s="784"/>
      <c r="CB1813" s="784"/>
      <c r="CC1813" s="784"/>
      <c r="CD1813" s="784"/>
      <c r="CE1813" s="784"/>
      <c r="CF1813" s="784"/>
      <c r="CG1813" s="784"/>
      <c r="CH1813" s="784"/>
      <c r="CI1813" s="784"/>
      <c r="CJ1813" s="784"/>
      <c r="CK1813" s="784"/>
      <c r="CL1813" s="784"/>
      <c r="CM1813" s="784"/>
      <c r="CN1813" s="784"/>
      <c r="CO1813" s="784"/>
      <c r="CP1813" s="784"/>
      <c r="CQ1813" s="784"/>
      <c r="CR1813" s="784"/>
      <c r="CS1813" s="784"/>
      <c r="CT1813" s="784"/>
      <c r="CU1813" s="784"/>
      <c r="CV1813" s="784"/>
      <c r="CW1813" s="784"/>
      <c r="CX1813" s="784"/>
      <c r="CY1813" s="784"/>
      <c r="CZ1813" s="784"/>
      <c r="DA1813" s="784"/>
      <c r="DB1813" s="784"/>
      <c r="DC1813" s="784"/>
      <c r="DD1813" s="784"/>
      <c r="DE1813" s="784"/>
      <c r="DF1813" s="784"/>
      <c r="DG1813" s="784"/>
      <c r="DH1813" s="784"/>
      <c r="DI1813" s="784"/>
      <c r="DJ1813" s="784"/>
      <c r="DK1813" s="784"/>
      <c r="DL1813" s="784"/>
      <c r="DM1813" s="784"/>
      <c r="DN1813" s="784"/>
      <c r="DO1813" s="784"/>
      <c r="DP1813" s="784"/>
      <c r="DQ1813" s="784"/>
      <c r="DR1813" s="784"/>
      <c r="DS1813" s="784"/>
      <c r="DT1813" s="784"/>
      <c r="DU1813" s="784"/>
      <c r="DV1813" s="784"/>
      <c r="DW1813" s="784"/>
      <c r="DX1813" s="784"/>
      <c r="DY1813" s="784"/>
      <c r="DZ1813" s="784"/>
      <c r="EA1813" s="784"/>
      <c r="EB1813" s="784"/>
      <c r="EC1813" s="784"/>
      <c r="ED1813" s="784"/>
      <c r="EE1813" s="784"/>
      <c r="EF1813" s="784"/>
      <c r="EG1813" s="784"/>
      <c r="EH1813" s="784"/>
      <c r="EI1813" s="784"/>
      <c r="EJ1813" s="784"/>
      <c r="EK1813" s="784"/>
      <c r="EL1813" s="784"/>
      <c r="EM1813" s="784"/>
      <c r="EN1813" s="784"/>
      <c r="EO1813" s="784"/>
      <c r="EP1813" s="784"/>
      <c r="EQ1813" s="784"/>
      <c r="ER1813" s="784"/>
      <c r="ES1813" s="784"/>
      <c r="ET1813" s="784"/>
      <c r="EU1813" s="784"/>
      <c r="EV1813" s="784"/>
      <c r="EW1813" s="784"/>
      <c r="EX1813" s="784"/>
      <c r="EY1813" s="784"/>
      <c r="EZ1813" s="784"/>
      <c r="FA1813" s="784"/>
      <c r="FB1813" s="784"/>
      <c r="FC1813" s="784"/>
      <c r="FD1813" s="784"/>
      <c r="FE1813" s="784"/>
      <c r="FF1813" s="784"/>
      <c r="FG1813" s="784"/>
      <c r="FH1813" s="784"/>
      <c r="FI1813" s="784"/>
      <c r="FJ1813" s="784"/>
      <c r="FK1813" s="784"/>
      <c r="FL1813" s="784"/>
      <c r="FM1813" s="784"/>
      <c r="FN1813" s="784"/>
      <c r="FO1813" s="784"/>
      <c r="FP1813" s="784"/>
      <c r="FQ1813" s="784"/>
      <c r="FR1813" s="784"/>
      <c r="FS1813" s="784"/>
      <c r="FT1813" s="784"/>
      <c r="FU1813" s="784"/>
      <c r="FV1813" s="784"/>
      <c r="FW1813" s="784"/>
      <c r="FX1813" s="784"/>
      <c r="FY1813" s="784"/>
      <c r="FZ1813" s="784"/>
      <c r="GA1813" s="784"/>
      <c r="GB1813" s="784"/>
      <c r="GC1813" s="784"/>
    </row>
    <row r="1814" spans="1:185" s="742" customFormat="1">
      <c r="A1814" s="793"/>
      <c r="B1814" s="781"/>
      <c r="C1814" s="1157"/>
      <c r="D1814" s="782"/>
      <c r="E1814" s="782"/>
      <c r="F1814" s="753"/>
      <c r="G1814" s="791"/>
      <c r="H1814" s="791"/>
      <c r="I1814" s="791"/>
      <c r="J1814" s="791"/>
      <c r="K1814" s="791"/>
      <c r="L1814" s="791"/>
      <c r="M1814" s="791"/>
      <c r="N1814" s="791"/>
      <c r="O1814" s="791"/>
      <c r="P1814" s="784"/>
      <c r="Q1814" s="784"/>
      <c r="R1814" s="784"/>
      <c r="S1814" s="784"/>
      <c r="T1814" s="784"/>
      <c r="U1814" s="784"/>
      <c r="V1814" s="784"/>
      <c r="W1814" s="784"/>
      <c r="X1814" s="784"/>
      <c r="Y1814" s="784"/>
      <c r="Z1814" s="784"/>
      <c r="AA1814" s="784"/>
      <c r="AB1814" s="784"/>
      <c r="AC1814" s="784"/>
      <c r="AD1814" s="784"/>
      <c r="AE1814" s="784"/>
      <c r="AF1814" s="784"/>
      <c r="AG1814" s="784"/>
      <c r="AH1814" s="784"/>
      <c r="AI1814" s="784"/>
      <c r="AJ1814" s="784"/>
      <c r="AK1814" s="784"/>
      <c r="AL1814" s="784"/>
      <c r="AM1814" s="784"/>
      <c r="AN1814" s="784"/>
      <c r="AO1814" s="784"/>
      <c r="AP1814" s="784"/>
      <c r="AQ1814" s="784"/>
      <c r="AR1814" s="784"/>
      <c r="AS1814" s="784"/>
      <c r="AT1814" s="784"/>
      <c r="AU1814" s="784"/>
      <c r="AV1814" s="784"/>
      <c r="AW1814" s="784"/>
      <c r="AX1814" s="784"/>
      <c r="AY1814" s="784"/>
      <c r="AZ1814" s="784"/>
      <c r="BA1814" s="784"/>
      <c r="BB1814" s="784"/>
      <c r="BC1814" s="784"/>
      <c r="BD1814" s="784"/>
      <c r="BE1814" s="784"/>
      <c r="BF1814" s="784"/>
      <c r="BG1814" s="784"/>
      <c r="BH1814" s="784"/>
      <c r="BI1814" s="784"/>
      <c r="BJ1814" s="784"/>
      <c r="BK1814" s="784"/>
      <c r="BL1814" s="784"/>
      <c r="BM1814" s="784"/>
      <c r="BN1814" s="784"/>
      <c r="BO1814" s="784"/>
      <c r="BP1814" s="784"/>
      <c r="BQ1814" s="784"/>
      <c r="BR1814" s="784"/>
      <c r="BS1814" s="784"/>
      <c r="BT1814" s="784"/>
      <c r="BU1814" s="784"/>
      <c r="BV1814" s="784"/>
      <c r="BW1814" s="784"/>
      <c r="BX1814" s="784"/>
      <c r="BY1814" s="784"/>
      <c r="BZ1814" s="784"/>
      <c r="CA1814" s="784"/>
      <c r="CB1814" s="784"/>
      <c r="CC1814" s="784"/>
      <c r="CD1814" s="784"/>
      <c r="CE1814" s="784"/>
      <c r="CF1814" s="784"/>
      <c r="CG1814" s="784"/>
      <c r="CH1814" s="784"/>
      <c r="CI1814" s="784"/>
      <c r="CJ1814" s="784"/>
      <c r="CK1814" s="784"/>
      <c r="CL1814" s="784"/>
      <c r="CM1814" s="784"/>
      <c r="CN1814" s="784"/>
      <c r="CO1814" s="784"/>
      <c r="CP1814" s="784"/>
      <c r="CQ1814" s="784"/>
      <c r="CR1814" s="784"/>
      <c r="CS1814" s="784"/>
      <c r="CT1814" s="784"/>
      <c r="CU1814" s="784"/>
      <c r="CV1814" s="784"/>
      <c r="CW1814" s="784"/>
      <c r="CX1814" s="784"/>
      <c r="CY1814" s="784"/>
      <c r="CZ1814" s="784"/>
      <c r="DA1814" s="784"/>
      <c r="DB1814" s="784"/>
      <c r="DC1814" s="784"/>
      <c r="DD1814" s="784"/>
      <c r="DE1814" s="784"/>
      <c r="DF1814" s="784"/>
      <c r="DG1814" s="784"/>
      <c r="DH1814" s="784"/>
      <c r="DI1814" s="784"/>
      <c r="DJ1814" s="784"/>
      <c r="DK1814" s="784"/>
      <c r="DL1814" s="784"/>
      <c r="DM1814" s="784"/>
      <c r="DN1814" s="784"/>
      <c r="DO1814" s="784"/>
      <c r="DP1814" s="784"/>
      <c r="DQ1814" s="784"/>
      <c r="DR1814" s="784"/>
      <c r="DS1814" s="784"/>
      <c r="DT1814" s="784"/>
      <c r="DU1814" s="784"/>
      <c r="DV1814" s="784"/>
      <c r="DW1814" s="784"/>
      <c r="DX1814" s="784"/>
      <c r="DY1814" s="784"/>
      <c r="DZ1814" s="784"/>
      <c r="EA1814" s="784"/>
      <c r="EB1814" s="784"/>
      <c r="EC1814" s="784"/>
      <c r="ED1814" s="784"/>
      <c r="EE1814" s="784"/>
      <c r="EF1814" s="784"/>
      <c r="EG1814" s="784"/>
      <c r="EH1814" s="784"/>
      <c r="EI1814" s="784"/>
      <c r="EJ1814" s="784"/>
      <c r="EK1814" s="784"/>
      <c r="EL1814" s="784"/>
      <c r="EM1814" s="784"/>
      <c r="EN1814" s="784"/>
      <c r="EO1814" s="784"/>
      <c r="EP1814" s="784"/>
      <c r="EQ1814" s="784"/>
      <c r="ER1814" s="784"/>
      <c r="ES1814" s="784"/>
      <c r="ET1814" s="784"/>
      <c r="EU1814" s="784"/>
      <c r="EV1814" s="784"/>
      <c r="EW1814" s="784"/>
      <c r="EX1814" s="784"/>
      <c r="EY1814" s="784"/>
      <c r="EZ1814" s="784"/>
      <c r="FA1814" s="784"/>
      <c r="FB1814" s="784"/>
      <c r="FC1814" s="784"/>
      <c r="FD1814" s="784"/>
      <c r="FE1814" s="784"/>
      <c r="FF1814" s="784"/>
      <c r="FG1814" s="784"/>
      <c r="FH1814" s="784"/>
      <c r="FI1814" s="784"/>
      <c r="FJ1814" s="784"/>
      <c r="FK1814" s="784"/>
      <c r="FL1814" s="784"/>
      <c r="FM1814" s="784"/>
      <c r="FN1814" s="784"/>
      <c r="FO1814" s="784"/>
      <c r="FP1814" s="784"/>
      <c r="FQ1814" s="784"/>
      <c r="FR1814" s="784"/>
      <c r="FS1814" s="784"/>
      <c r="FT1814" s="784"/>
      <c r="FU1814" s="784"/>
      <c r="FV1814" s="784"/>
      <c r="FW1814" s="784"/>
      <c r="FX1814" s="784"/>
      <c r="FY1814" s="784"/>
      <c r="FZ1814" s="784"/>
      <c r="GA1814" s="784"/>
      <c r="GB1814" s="784"/>
      <c r="GC1814" s="784"/>
    </row>
    <row r="1815" spans="1:185" s="742" customFormat="1" ht="49.5" customHeight="1">
      <c r="A1815" s="793">
        <v>4</v>
      </c>
      <c r="B1815" s="781" t="s">
        <v>2748</v>
      </c>
      <c r="C1815" s="1157" t="s">
        <v>1346</v>
      </c>
      <c r="D1815" s="782">
        <v>1</v>
      </c>
      <c r="E1815" s="782"/>
      <c r="F1815" s="753">
        <f>E1815*D1815</f>
        <v>0</v>
      </c>
      <c r="G1815" s="791"/>
      <c r="H1815" s="791"/>
      <c r="I1815" s="791"/>
      <c r="J1815" s="791"/>
      <c r="K1815" s="791"/>
      <c r="L1815" s="791"/>
      <c r="M1815" s="791"/>
      <c r="N1815" s="791"/>
      <c r="O1815" s="791"/>
      <c r="P1815" s="784"/>
      <c r="Q1815" s="784"/>
      <c r="R1815" s="784"/>
      <c r="S1815" s="784"/>
      <c r="T1815" s="784"/>
      <c r="U1815" s="784"/>
      <c r="V1815" s="784"/>
      <c r="W1815" s="784"/>
      <c r="X1815" s="784"/>
      <c r="Y1815" s="784"/>
      <c r="Z1815" s="784"/>
      <c r="AA1815" s="784"/>
      <c r="AB1815" s="784"/>
      <c r="AC1815" s="784"/>
      <c r="AD1815" s="784"/>
      <c r="AE1815" s="784"/>
      <c r="AF1815" s="784"/>
      <c r="AG1815" s="784"/>
      <c r="AH1815" s="784"/>
      <c r="AI1815" s="784"/>
      <c r="AJ1815" s="784"/>
      <c r="AK1815" s="784"/>
      <c r="AL1815" s="784"/>
      <c r="AM1815" s="784"/>
      <c r="AN1815" s="784"/>
      <c r="AO1815" s="784"/>
      <c r="AP1815" s="784"/>
      <c r="AQ1815" s="784"/>
      <c r="AR1815" s="784"/>
      <c r="AS1815" s="784"/>
      <c r="AT1815" s="784"/>
      <c r="AU1815" s="784"/>
      <c r="AV1815" s="784"/>
      <c r="AW1815" s="784"/>
      <c r="AX1815" s="784"/>
      <c r="AY1815" s="784"/>
      <c r="AZ1815" s="784"/>
      <c r="BA1815" s="784"/>
      <c r="BB1815" s="784"/>
      <c r="BC1815" s="784"/>
      <c r="BD1815" s="784"/>
      <c r="BE1815" s="784"/>
      <c r="BF1815" s="784"/>
      <c r="BG1815" s="784"/>
      <c r="BH1815" s="784"/>
      <c r="BI1815" s="784"/>
      <c r="BJ1815" s="784"/>
      <c r="BK1815" s="784"/>
      <c r="BL1815" s="784"/>
      <c r="BM1815" s="784"/>
      <c r="BN1815" s="784"/>
      <c r="BO1815" s="784"/>
      <c r="BP1815" s="784"/>
      <c r="BQ1815" s="784"/>
      <c r="BR1815" s="784"/>
      <c r="BS1815" s="784"/>
      <c r="BT1815" s="784"/>
      <c r="BU1815" s="784"/>
      <c r="BV1815" s="784"/>
      <c r="BW1815" s="784"/>
      <c r="BX1815" s="784"/>
      <c r="BY1815" s="784"/>
      <c r="BZ1815" s="784"/>
      <c r="CA1815" s="784"/>
      <c r="CB1815" s="784"/>
      <c r="CC1815" s="784"/>
      <c r="CD1815" s="784"/>
      <c r="CE1815" s="784"/>
      <c r="CF1815" s="784"/>
      <c r="CG1815" s="784"/>
      <c r="CH1815" s="784"/>
      <c r="CI1815" s="784"/>
      <c r="CJ1815" s="784"/>
      <c r="CK1815" s="784"/>
      <c r="CL1815" s="784"/>
      <c r="CM1815" s="784"/>
      <c r="CN1815" s="784"/>
      <c r="CO1815" s="784"/>
      <c r="CP1815" s="784"/>
      <c r="CQ1815" s="784"/>
      <c r="CR1815" s="784"/>
      <c r="CS1815" s="784"/>
      <c r="CT1815" s="784"/>
      <c r="CU1815" s="784"/>
      <c r="CV1815" s="784"/>
      <c r="CW1815" s="784"/>
      <c r="CX1815" s="784"/>
      <c r="CY1815" s="784"/>
      <c r="CZ1815" s="784"/>
      <c r="DA1815" s="784"/>
      <c r="DB1815" s="784"/>
      <c r="DC1815" s="784"/>
      <c r="DD1815" s="784"/>
      <c r="DE1815" s="784"/>
      <c r="DF1815" s="784"/>
      <c r="DG1815" s="784"/>
      <c r="DH1815" s="784"/>
      <c r="DI1815" s="784"/>
      <c r="DJ1815" s="784"/>
      <c r="DK1815" s="784"/>
      <c r="DL1815" s="784"/>
      <c r="DM1815" s="784"/>
      <c r="DN1815" s="784"/>
      <c r="DO1815" s="784"/>
      <c r="DP1815" s="784"/>
      <c r="DQ1815" s="784"/>
      <c r="DR1815" s="784"/>
      <c r="DS1815" s="784"/>
      <c r="DT1815" s="784"/>
      <c r="DU1815" s="784"/>
      <c r="DV1815" s="784"/>
      <c r="DW1815" s="784"/>
      <c r="DX1815" s="784"/>
      <c r="DY1815" s="784"/>
      <c r="DZ1815" s="784"/>
      <c r="EA1815" s="784"/>
      <c r="EB1815" s="784"/>
      <c r="EC1815" s="784"/>
      <c r="ED1815" s="784"/>
      <c r="EE1815" s="784"/>
      <c r="EF1815" s="784"/>
      <c r="EG1815" s="784"/>
      <c r="EH1815" s="784"/>
      <c r="EI1815" s="784"/>
      <c r="EJ1815" s="784"/>
      <c r="EK1815" s="784"/>
      <c r="EL1815" s="784"/>
      <c r="EM1815" s="784"/>
      <c r="EN1815" s="784"/>
      <c r="EO1815" s="784"/>
      <c r="EP1815" s="784"/>
      <c r="EQ1815" s="784"/>
      <c r="ER1815" s="784"/>
      <c r="ES1815" s="784"/>
      <c r="ET1815" s="784"/>
      <c r="EU1815" s="784"/>
      <c r="EV1815" s="784"/>
      <c r="EW1815" s="784"/>
      <c r="EX1815" s="784"/>
      <c r="EY1815" s="784"/>
      <c r="EZ1815" s="784"/>
      <c r="FA1815" s="784"/>
      <c r="FB1815" s="784"/>
      <c r="FC1815" s="784"/>
      <c r="FD1815" s="784"/>
      <c r="FE1815" s="784"/>
      <c r="FF1815" s="784"/>
      <c r="FG1815" s="784"/>
      <c r="FH1815" s="784"/>
      <c r="FI1815" s="784"/>
      <c r="FJ1815" s="784"/>
      <c r="FK1815" s="784"/>
      <c r="FL1815" s="784"/>
      <c r="FM1815" s="784"/>
      <c r="FN1815" s="784"/>
      <c r="FO1815" s="784"/>
      <c r="FP1815" s="784"/>
      <c r="FQ1815" s="784"/>
      <c r="FR1815" s="784"/>
      <c r="FS1815" s="784"/>
      <c r="FT1815" s="784"/>
      <c r="FU1815" s="784"/>
      <c r="FV1815" s="784"/>
      <c r="FW1815" s="784"/>
      <c r="FX1815" s="784"/>
      <c r="FY1815" s="784"/>
      <c r="FZ1815" s="784"/>
      <c r="GA1815" s="784"/>
      <c r="GB1815" s="784"/>
      <c r="GC1815" s="784"/>
    </row>
    <row r="1816" spans="1:185" s="742" customFormat="1">
      <c r="A1816" s="793"/>
      <c r="B1816" s="781"/>
      <c r="C1816" s="1157"/>
      <c r="D1816" s="782"/>
      <c r="E1816" s="782"/>
      <c r="F1816" s="753"/>
      <c r="G1816" s="791"/>
      <c r="H1816" s="791"/>
      <c r="I1816" s="791"/>
      <c r="J1816" s="791"/>
      <c r="K1816" s="791"/>
      <c r="L1816" s="791"/>
      <c r="M1816" s="791"/>
      <c r="N1816" s="791"/>
      <c r="O1816" s="791"/>
      <c r="P1816" s="784"/>
      <c r="Q1816" s="784"/>
      <c r="R1816" s="784"/>
      <c r="S1816" s="784"/>
      <c r="T1816" s="784"/>
      <c r="U1816" s="784"/>
      <c r="V1816" s="784"/>
      <c r="W1816" s="784"/>
      <c r="X1816" s="784"/>
      <c r="Y1816" s="784"/>
      <c r="Z1816" s="784"/>
      <c r="AA1816" s="784"/>
      <c r="AB1816" s="784"/>
      <c r="AC1816" s="784"/>
      <c r="AD1816" s="784"/>
      <c r="AE1816" s="784"/>
      <c r="AF1816" s="784"/>
      <c r="AG1816" s="784"/>
      <c r="AH1816" s="784"/>
      <c r="AI1816" s="784"/>
      <c r="AJ1816" s="784"/>
      <c r="AK1816" s="784"/>
      <c r="AL1816" s="784"/>
      <c r="AM1816" s="784"/>
      <c r="AN1816" s="784"/>
      <c r="AO1816" s="784"/>
      <c r="AP1816" s="784"/>
      <c r="AQ1816" s="784"/>
      <c r="AR1816" s="784"/>
      <c r="AS1816" s="784"/>
      <c r="AT1816" s="784"/>
      <c r="AU1816" s="784"/>
      <c r="AV1816" s="784"/>
      <c r="AW1816" s="784"/>
      <c r="AX1816" s="784"/>
      <c r="AY1816" s="784"/>
      <c r="AZ1816" s="784"/>
      <c r="BA1816" s="784"/>
      <c r="BB1816" s="784"/>
      <c r="BC1816" s="784"/>
      <c r="BD1816" s="784"/>
      <c r="BE1816" s="784"/>
      <c r="BF1816" s="784"/>
      <c r="BG1816" s="784"/>
      <c r="BH1816" s="784"/>
      <c r="BI1816" s="784"/>
      <c r="BJ1816" s="784"/>
      <c r="BK1816" s="784"/>
      <c r="BL1816" s="784"/>
      <c r="BM1816" s="784"/>
      <c r="BN1816" s="784"/>
      <c r="BO1816" s="784"/>
      <c r="BP1816" s="784"/>
      <c r="BQ1816" s="784"/>
      <c r="BR1816" s="784"/>
      <c r="BS1816" s="784"/>
      <c r="BT1816" s="784"/>
      <c r="BU1816" s="784"/>
      <c r="BV1816" s="784"/>
      <c r="BW1816" s="784"/>
      <c r="BX1816" s="784"/>
      <c r="BY1816" s="784"/>
      <c r="BZ1816" s="784"/>
      <c r="CA1816" s="784"/>
      <c r="CB1816" s="784"/>
      <c r="CC1816" s="784"/>
      <c r="CD1816" s="784"/>
      <c r="CE1816" s="784"/>
      <c r="CF1816" s="784"/>
      <c r="CG1816" s="784"/>
      <c r="CH1816" s="784"/>
      <c r="CI1816" s="784"/>
      <c r="CJ1816" s="784"/>
      <c r="CK1816" s="784"/>
      <c r="CL1816" s="784"/>
      <c r="CM1816" s="784"/>
      <c r="CN1816" s="784"/>
      <c r="CO1816" s="784"/>
      <c r="CP1816" s="784"/>
      <c r="CQ1816" s="784"/>
      <c r="CR1816" s="784"/>
      <c r="CS1816" s="784"/>
      <c r="CT1816" s="784"/>
      <c r="CU1816" s="784"/>
      <c r="CV1816" s="784"/>
      <c r="CW1816" s="784"/>
      <c r="CX1816" s="784"/>
      <c r="CY1816" s="784"/>
      <c r="CZ1816" s="784"/>
      <c r="DA1816" s="784"/>
      <c r="DB1816" s="784"/>
      <c r="DC1816" s="784"/>
      <c r="DD1816" s="784"/>
      <c r="DE1816" s="784"/>
      <c r="DF1816" s="784"/>
      <c r="DG1816" s="784"/>
      <c r="DH1816" s="784"/>
      <c r="DI1816" s="784"/>
      <c r="DJ1816" s="784"/>
      <c r="DK1816" s="784"/>
      <c r="DL1816" s="784"/>
      <c r="DM1816" s="784"/>
      <c r="DN1816" s="784"/>
      <c r="DO1816" s="784"/>
      <c r="DP1816" s="784"/>
      <c r="DQ1816" s="784"/>
      <c r="DR1816" s="784"/>
      <c r="DS1816" s="784"/>
      <c r="DT1816" s="784"/>
      <c r="DU1816" s="784"/>
      <c r="DV1816" s="784"/>
      <c r="DW1816" s="784"/>
      <c r="DX1816" s="784"/>
      <c r="DY1816" s="784"/>
      <c r="DZ1816" s="784"/>
      <c r="EA1816" s="784"/>
      <c r="EB1816" s="784"/>
      <c r="EC1816" s="784"/>
      <c r="ED1816" s="784"/>
      <c r="EE1816" s="784"/>
      <c r="EF1816" s="784"/>
      <c r="EG1816" s="784"/>
      <c r="EH1816" s="784"/>
      <c r="EI1816" s="784"/>
      <c r="EJ1816" s="784"/>
      <c r="EK1816" s="784"/>
      <c r="EL1816" s="784"/>
      <c r="EM1816" s="784"/>
      <c r="EN1816" s="784"/>
      <c r="EO1816" s="784"/>
      <c r="EP1816" s="784"/>
      <c r="EQ1816" s="784"/>
      <c r="ER1816" s="784"/>
      <c r="ES1816" s="784"/>
      <c r="ET1816" s="784"/>
      <c r="EU1816" s="784"/>
      <c r="EV1816" s="784"/>
      <c r="EW1816" s="784"/>
      <c r="EX1816" s="784"/>
      <c r="EY1816" s="784"/>
      <c r="EZ1816" s="784"/>
      <c r="FA1816" s="784"/>
      <c r="FB1816" s="784"/>
      <c r="FC1816" s="784"/>
      <c r="FD1816" s="784"/>
      <c r="FE1816" s="784"/>
      <c r="FF1816" s="784"/>
      <c r="FG1816" s="784"/>
      <c r="FH1816" s="784"/>
      <c r="FI1816" s="784"/>
      <c r="FJ1816" s="784"/>
      <c r="FK1816" s="784"/>
      <c r="FL1816" s="784"/>
      <c r="FM1816" s="784"/>
      <c r="FN1816" s="784"/>
      <c r="FO1816" s="784"/>
      <c r="FP1816" s="784"/>
      <c r="FQ1816" s="784"/>
      <c r="FR1816" s="784"/>
      <c r="FS1816" s="784"/>
      <c r="FT1816" s="784"/>
      <c r="FU1816" s="784"/>
      <c r="FV1816" s="784"/>
      <c r="FW1816" s="784"/>
      <c r="FX1816" s="784"/>
      <c r="FY1816" s="784"/>
      <c r="FZ1816" s="784"/>
      <c r="GA1816" s="784"/>
      <c r="GB1816" s="784"/>
      <c r="GC1816" s="784"/>
    </row>
    <row r="1817" spans="1:185" s="742" customFormat="1" ht="242.25">
      <c r="A1817" s="793">
        <v>5</v>
      </c>
      <c r="B1817" s="1079" t="s">
        <v>2749</v>
      </c>
      <c r="C1817" s="1157" t="s">
        <v>223</v>
      </c>
      <c r="D1817" s="782">
        <v>2</v>
      </c>
      <c r="E1817" s="782"/>
      <c r="F1817" s="753">
        <f>E1817*D1817</f>
        <v>0</v>
      </c>
      <c r="G1817" s="791"/>
      <c r="H1817" s="791"/>
      <c r="I1817" s="791"/>
      <c r="J1817" s="791"/>
      <c r="K1817" s="791"/>
      <c r="L1817" s="791"/>
      <c r="M1817" s="791"/>
      <c r="N1817" s="791"/>
      <c r="O1817" s="791"/>
      <c r="P1817" s="784"/>
      <c r="Q1817" s="784"/>
      <c r="R1817" s="784"/>
      <c r="S1817" s="784"/>
      <c r="T1817" s="784"/>
      <c r="U1817" s="784"/>
      <c r="V1817" s="784"/>
      <c r="W1817" s="784"/>
      <c r="X1817" s="784"/>
      <c r="Y1817" s="784"/>
      <c r="Z1817" s="784"/>
      <c r="AA1817" s="784"/>
      <c r="AB1817" s="784"/>
      <c r="AC1817" s="784"/>
      <c r="AD1817" s="784"/>
      <c r="AE1817" s="784"/>
      <c r="AF1817" s="784"/>
      <c r="AG1817" s="784"/>
      <c r="AH1817" s="784"/>
      <c r="AI1817" s="784"/>
      <c r="AJ1817" s="784"/>
      <c r="AK1817" s="784"/>
      <c r="AL1817" s="784"/>
      <c r="AM1817" s="784"/>
      <c r="AN1817" s="784"/>
      <c r="AO1817" s="784"/>
      <c r="AP1817" s="784"/>
      <c r="AQ1817" s="784"/>
      <c r="AR1817" s="784"/>
      <c r="AS1817" s="784"/>
      <c r="AT1817" s="784"/>
      <c r="AU1817" s="784"/>
      <c r="AV1817" s="784"/>
      <c r="AW1817" s="784"/>
      <c r="AX1817" s="784"/>
      <c r="AY1817" s="784"/>
      <c r="AZ1817" s="784"/>
      <c r="BA1817" s="784"/>
      <c r="BB1817" s="784"/>
      <c r="BC1817" s="784"/>
      <c r="BD1817" s="784"/>
      <c r="BE1817" s="784"/>
      <c r="BF1817" s="784"/>
      <c r="BG1817" s="784"/>
      <c r="BH1817" s="784"/>
      <c r="BI1817" s="784"/>
      <c r="BJ1817" s="784"/>
      <c r="BK1817" s="784"/>
      <c r="BL1817" s="784"/>
      <c r="BM1817" s="784"/>
      <c r="BN1817" s="784"/>
      <c r="BO1817" s="784"/>
      <c r="BP1817" s="784"/>
      <c r="BQ1817" s="784"/>
      <c r="BR1817" s="784"/>
      <c r="BS1817" s="784"/>
      <c r="BT1817" s="784"/>
      <c r="BU1817" s="784"/>
      <c r="BV1817" s="784"/>
      <c r="BW1817" s="784"/>
      <c r="BX1817" s="784"/>
      <c r="BY1817" s="784"/>
      <c r="BZ1817" s="784"/>
      <c r="CA1817" s="784"/>
      <c r="CB1817" s="784"/>
      <c r="CC1817" s="784"/>
      <c r="CD1817" s="784"/>
      <c r="CE1817" s="784"/>
      <c r="CF1817" s="784"/>
      <c r="CG1817" s="784"/>
      <c r="CH1817" s="784"/>
      <c r="CI1817" s="784"/>
      <c r="CJ1817" s="784"/>
      <c r="CK1817" s="784"/>
      <c r="CL1817" s="784"/>
      <c r="CM1817" s="784"/>
      <c r="CN1817" s="784"/>
      <c r="CO1817" s="784"/>
      <c r="CP1817" s="784"/>
      <c r="CQ1817" s="784"/>
      <c r="CR1817" s="784"/>
      <c r="CS1817" s="784"/>
      <c r="CT1817" s="784"/>
      <c r="CU1817" s="784"/>
      <c r="CV1817" s="784"/>
      <c r="CW1817" s="784"/>
      <c r="CX1817" s="784"/>
      <c r="CY1817" s="784"/>
      <c r="CZ1817" s="784"/>
      <c r="DA1817" s="784"/>
      <c r="DB1817" s="784"/>
      <c r="DC1817" s="784"/>
      <c r="DD1817" s="784"/>
      <c r="DE1817" s="784"/>
      <c r="DF1817" s="784"/>
      <c r="DG1817" s="784"/>
      <c r="DH1817" s="784"/>
      <c r="DI1817" s="784"/>
      <c r="DJ1817" s="784"/>
      <c r="DK1817" s="784"/>
      <c r="DL1817" s="784"/>
      <c r="DM1817" s="784"/>
      <c r="DN1817" s="784"/>
      <c r="DO1817" s="784"/>
      <c r="DP1817" s="784"/>
      <c r="DQ1817" s="784"/>
      <c r="DR1817" s="784"/>
      <c r="DS1817" s="784"/>
      <c r="DT1817" s="784"/>
      <c r="DU1817" s="784"/>
      <c r="DV1817" s="784"/>
      <c r="DW1817" s="784"/>
      <c r="DX1817" s="784"/>
      <c r="DY1817" s="784"/>
      <c r="DZ1817" s="784"/>
      <c r="EA1817" s="784"/>
      <c r="EB1817" s="784"/>
      <c r="EC1817" s="784"/>
      <c r="ED1817" s="784"/>
      <c r="EE1817" s="784"/>
      <c r="EF1817" s="784"/>
      <c r="EG1817" s="784"/>
      <c r="EH1817" s="784"/>
      <c r="EI1817" s="784"/>
      <c r="EJ1817" s="784"/>
      <c r="EK1817" s="784"/>
      <c r="EL1817" s="784"/>
      <c r="EM1817" s="784"/>
      <c r="EN1817" s="784"/>
      <c r="EO1817" s="784"/>
      <c r="EP1817" s="784"/>
      <c r="EQ1817" s="784"/>
      <c r="ER1817" s="784"/>
      <c r="ES1817" s="784"/>
      <c r="ET1817" s="784"/>
      <c r="EU1817" s="784"/>
      <c r="EV1817" s="784"/>
      <c r="EW1817" s="784"/>
      <c r="EX1817" s="784"/>
      <c r="EY1817" s="784"/>
      <c r="EZ1817" s="784"/>
      <c r="FA1817" s="784"/>
      <c r="FB1817" s="784"/>
      <c r="FC1817" s="784"/>
      <c r="FD1817" s="784"/>
      <c r="FE1817" s="784"/>
      <c r="FF1817" s="784"/>
      <c r="FG1817" s="784"/>
      <c r="FH1817" s="784"/>
      <c r="FI1817" s="784"/>
      <c r="FJ1817" s="784"/>
      <c r="FK1817" s="784"/>
      <c r="FL1817" s="784"/>
      <c r="FM1817" s="784"/>
      <c r="FN1817" s="784"/>
      <c r="FO1817" s="784"/>
      <c r="FP1817" s="784"/>
      <c r="FQ1817" s="784"/>
      <c r="FR1817" s="784"/>
      <c r="FS1817" s="784"/>
      <c r="FT1817" s="784"/>
      <c r="FU1817" s="784"/>
      <c r="FV1817" s="784"/>
      <c r="FW1817" s="784"/>
      <c r="FX1817" s="784"/>
      <c r="FY1817" s="784"/>
      <c r="FZ1817" s="784"/>
      <c r="GA1817" s="784"/>
      <c r="GB1817" s="784"/>
      <c r="GC1817" s="784"/>
    </row>
    <row r="1818" spans="1:185" s="742" customFormat="1">
      <c r="A1818" s="793"/>
      <c r="B1818" s="781"/>
      <c r="C1818" s="1157"/>
      <c r="D1818" s="782"/>
      <c r="E1818" s="782"/>
      <c r="F1818" s="753"/>
      <c r="G1818" s="791"/>
      <c r="H1818" s="791"/>
      <c r="I1818" s="791"/>
      <c r="J1818" s="791"/>
      <c r="K1818" s="791"/>
      <c r="L1818" s="791"/>
      <c r="M1818" s="791"/>
      <c r="N1818" s="791"/>
      <c r="O1818" s="791"/>
      <c r="P1818" s="784"/>
      <c r="Q1818" s="784"/>
      <c r="R1818" s="784"/>
      <c r="S1818" s="784"/>
      <c r="T1818" s="784"/>
      <c r="U1818" s="784"/>
      <c r="V1818" s="784"/>
      <c r="W1818" s="784"/>
      <c r="X1818" s="784"/>
      <c r="Y1818" s="784"/>
      <c r="Z1818" s="784"/>
      <c r="AA1818" s="784"/>
      <c r="AB1818" s="784"/>
      <c r="AC1818" s="784"/>
      <c r="AD1818" s="784"/>
      <c r="AE1818" s="784"/>
      <c r="AF1818" s="784"/>
      <c r="AG1818" s="784"/>
      <c r="AH1818" s="784"/>
      <c r="AI1818" s="784"/>
      <c r="AJ1818" s="784"/>
      <c r="AK1818" s="784"/>
      <c r="AL1818" s="784"/>
      <c r="AM1818" s="784"/>
      <c r="AN1818" s="784"/>
      <c r="AO1818" s="784"/>
      <c r="AP1818" s="784"/>
      <c r="AQ1818" s="784"/>
      <c r="AR1818" s="784"/>
      <c r="AS1818" s="784"/>
      <c r="AT1818" s="784"/>
      <c r="AU1818" s="784"/>
      <c r="AV1818" s="784"/>
      <c r="AW1818" s="784"/>
      <c r="AX1818" s="784"/>
      <c r="AY1818" s="784"/>
      <c r="AZ1818" s="784"/>
      <c r="BA1818" s="784"/>
      <c r="BB1818" s="784"/>
      <c r="BC1818" s="784"/>
      <c r="BD1818" s="784"/>
      <c r="BE1818" s="784"/>
      <c r="BF1818" s="784"/>
      <c r="BG1818" s="784"/>
      <c r="BH1818" s="784"/>
      <c r="BI1818" s="784"/>
      <c r="BJ1818" s="784"/>
      <c r="BK1818" s="784"/>
      <c r="BL1818" s="784"/>
      <c r="BM1818" s="784"/>
      <c r="BN1818" s="784"/>
      <c r="BO1818" s="784"/>
      <c r="BP1818" s="784"/>
      <c r="BQ1818" s="784"/>
      <c r="BR1818" s="784"/>
      <c r="BS1818" s="784"/>
      <c r="BT1818" s="784"/>
      <c r="BU1818" s="784"/>
      <c r="BV1818" s="784"/>
      <c r="BW1818" s="784"/>
      <c r="BX1818" s="784"/>
      <c r="BY1818" s="784"/>
      <c r="BZ1818" s="784"/>
      <c r="CA1818" s="784"/>
      <c r="CB1818" s="784"/>
      <c r="CC1818" s="784"/>
      <c r="CD1818" s="784"/>
      <c r="CE1818" s="784"/>
      <c r="CF1818" s="784"/>
      <c r="CG1818" s="784"/>
      <c r="CH1818" s="784"/>
      <c r="CI1818" s="784"/>
      <c r="CJ1818" s="784"/>
      <c r="CK1818" s="784"/>
      <c r="CL1818" s="784"/>
      <c r="CM1818" s="784"/>
      <c r="CN1818" s="784"/>
      <c r="CO1818" s="784"/>
      <c r="CP1818" s="784"/>
      <c r="CQ1818" s="784"/>
      <c r="CR1818" s="784"/>
      <c r="CS1818" s="784"/>
      <c r="CT1818" s="784"/>
      <c r="CU1818" s="784"/>
      <c r="CV1818" s="784"/>
      <c r="CW1818" s="784"/>
      <c r="CX1818" s="784"/>
      <c r="CY1818" s="784"/>
      <c r="CZ1818" s="784"/>
      <c r="DA1818" s="784"/>
      <c r="DB1818" s="784"/>
      <c r="DC1818" s="784"/>
      <c r="DD1818" s="784"/>
      <c r="DE1818" s="784"/>
      <c r="DF1818" s="784"/>
      <c r="DG1818" s="784"/>
      <c r="DH1818" s="784"/>
      <c r="DI1818" s="784"/>
      <c r="DJ1818" s="784"/>
      <c r="DK1818" s="784"/>
      <c r="DL1818" s="784"/>
      <c r="DM1818" s="784"/>
      <c r="DN1818" s="784"/>
      <c r="DO1818" s="784"/>
      <c r="DP1818" s="784"/>
      <c r="DQ1818" s="784"/>
      <c r="DR1818" s="784"/>
      <c r="DS1818" s="784"/>
      <c r="DT1818" s="784"/>
      <c r="DU1818" s="784"/>
      <c r="DV1818" s="784"/>
      <c r="DW1818" s="784"/>
      <c r="DX1818" s="784"/>
      <c r="DY1818" s="784"/>
      <c r="DZ1818" s="784"/>
      <c r="EA1818" s="784"/>
      <c r="EB1818" s="784"/>
      <c r="EC1818" s="784"/>
      <c r="ED1818" s="784"/>
      <c r="EE1818" s="784"/>
      <c r="EF1818" s="784"/>
      <c r="EG1818" s="784"/>
      <c r="EH1818" s="784"/>
      <c r="EI1818" s="784"/>
      <c r="EJ1818" s="784"/>
      <c r="EK1818" s="784"/>
      <c r="EL1818" s="784"/>
      <c r="EM1818" s="784"/>
      <c r="EN1818" s="784"/>
      <c r="EO1818" s="784"/>
      <c r="EP1818" s="784"/>
      <c r="EQ1818" s="784"/>
      <c r="ER1818" s="784"/>
      <c r="ES1818" s="784"/>
      <c r="ET1818" s="784"/>
      <c r="EU1818" s="784"/>
      <c r="EV1818" s="784"/>
      <c r="EW1818" s="784"/>
      <c r="EX1818" s="784"/>
      <c r="EY1818" s="784"/>
      <c r="EZ1818" s="784"/>
      <c r="FA1818" s="784"/>
      <c r="FB1818" s="784"/>
      <c r="FC1818" s="784"/>
      <c r="FD1818" s="784"/>
      <c r="FE1818" s="784"/>
      <c r="FF1818" s="784"/>
      <c r="FG1818" s="784"/>
      <c r="FH1818" s="784"/>
      <c r="FI1818" s="784"/>
      <c r="FJ1818" s="784"/>
      <c r="FK1818" s="784"/>
      <c r="FL1818" s="784"/>
      <c r="FM1818" s="784"/>
      <c r="FN1818" s="784"/>
      <c r="FO1818" s="784"/>
      <c r="FP1818" s="784"/>
      <c r="FQ1818" s="784"/>
      <c r="FR1818" s="784"/>
      <c r="FS1818" s="784"/>
      <c r="FT1818" s="784"/>
      <c r="FU1818" s="784"/>
      <c r="FV1818" s="784"/>
      <c r="FW1818" s="784"/>
      <c r="FX1818" s="784"/>
      <c r="FY1818" s="784"/>
      <c r="FZ1818" s="784"/>
      <c r="GA1818" s="784"/>
      <c r="GB1818" s="784"/>
      <c r="GC1818" s="784"/>
    </row>
    <row r="1819" spans="1:185" s="742" customFormat="1" ht="165.75">
      <c r="A1819" s="793">
        <v>6</v>
      </c>
      <c r="B1819" s="1079" t="s">
        <v>2750</v>
      </c>
      <c r="C1819" s="1157" t="s">
        <v>223</v>
      </c>
      <c r="D1819" s="782">
        <v>4</v>
      </c>
      <c r="E1819" s="782"/>
      <c r="F1819" s="753">
        <f>E1819*D1819</f>
        <v>0</v>
      </c>
      <c r="G1819" s="791"/>
      <c r="H1819" s="791"/>
      <c r="I1819" s="791"/>
      <c r="J1819" s="791"/>
      <c r="K1819" s="791"/>
      <c r="L1819" s="791"/>
      <c r="M1819" s="791"/>
      <c r="N1819" s="791"/>
      <c r="O1819" s="791"/>
      <c r="P1819" s="784"/>
      <c r="Q1819" s="784"/>
      <c r="R1819" s="784"/>
      <c r="S1819" s="784"/>
      <c r="T1819" s="784"/>
      <c r="U1819" s="784"/>
      <c r="V1819" s="784"/>
      <c r="W1819" s="784"/>
      <c r="X1819" s="784"/>
      <c r="Y1819" s="784"/>
      <c r="Z1819" s="784"/>
      <c r="AA1819" s="784"/>
      <c r="AB1819" s="784"/>
      <c r="AC1819" s="784"/>
      <c r="AD1819" s="784"/>
      <c r="AE1819" s="784"/>
      <c r="AF1819" s="784"/>
      <c r="AG1819" s="784"/>
      <c r="AH1819" s="784"/>
      <c r="AI1819" s="784"/>
      <c r="AJ1819" s="784"/>
      <c r="AK1819" s="784"/>
      <c r="AL1819" s="784"/>
      <c r="AM1819" s="784"/>
      <c r="AN1819" s="784"/>
      <c r="AO1819" s="784"/>
      <c r="AP1819" s="784"/>
      <c r="AQ1819" s="784"/>
      <c r="AR1819" s="784"/>
      <c r="AS1819" s="784"/>
      <c r="AT1819" s="784"/>
      <c r="AU1819" s="784"/>
      <c r="AV1819" s="784"/>
      <c r="AW1819" s="784"/>
      <c r="AX1819" s="784"/>
      <c r="AY1819" s="784"/>
      <c r="AZ1819" s="784"/>
      <c r="BA1819" s="784"/>
      <c r="BB1819" s="784"/>
      <c r="BC1819" s="784"/>
      <c r="BD1819" s="784"/>
      <c r="BE1819" s="784"/>
      <c r="BF1819" s="784"/>
      <c r="BG1819" s="784"/>
      <c r="BH1819" s="784"/>
      <c r="BI1819" s="784"/>
      <c r="BJ1819" s="784"/>
      <c r="BK1819" s="784"/>
      <c r="BL1819" s="784"/>
      <c r="BM1819" s="784"/>
      <c r="BN1819" s="784"/>
      <c r="BO1819" s="784"/>
      <c r="BP1819" s="784"/>
      <c r="BQ1819" s="784"/>
      <c r="BR1819" s="784"/>
      <c r="BS1819" s="784"/>
      <c r="BT1819" s="784"/>
      <c r="BU1819" s="784"/>
      <c r="BV1819" s="784"/>
      <c r="BW1819" s="784"/>
      <c r="BX1819" s="784"/>
      <c r="BY1819" s="784"/>
      <c r="BZ1819" s="784"/>
      <c r="CA1819" s="784"/>
      <c r="CB1819" s="784"/>
      <c r="CC1819" s="784"/>
      <c r="CD1819" s="784"/>
      <c r="CE1819" s="784"/>
      <c r="CF1819" s="784"/>
      <c r="CG1819" s="784"/>
      <c r="CH1819" s="784"/>
      <c r="CI1819" s="784"/>
      <c r="CJ1819" s="784"/>
      <c r="CK1819" s="784"/>
      <c r="CL1819" s="784"/>
      <c r="CM1819" s="784"/>
      <c r="CN1819" s="784"/>
      <c r="CO1819" s="784"/>
      <c r="CP1819" s="784"/>
      <c r="CQ1819" s="784"/>
      <c r="CR1819" s="784"/>
      <c r="CS1819" s="784"/>
      <c r="CT1819" s="784"/>
      <c r="CU1819" s="784"/>
      <c r="CV1819" s="784"/>
      <c r="CW1819" s="784"/>
      <c r="CX1819" s="784"/>
      <c r="CY1819" s="784"/>
      <c r="CZ1819" s="784"/>
      <c r="DA1819" s="784"/>
      <c r="DB1819" s="784"/>
      <c r="DC1819" s="784"/>
      <c r="DD1819" s="784"/>
      <c r="DE1819" s="784"/>
      <c r="DF1819" s="784"/>
      <c r="DG1819" s="784"/>
      <c r="DH1819" s="784"/>
      <c r="DI1819" s="784"/>
      <c r="DJ1819" s="784"/>
      <c r="DK1819" s="784"/>
      <c r="DL1819" s="784"/>
      <c r="DM1819" s="784"/>
      <c r="DN1819" s="784"/>
      <c r="DO1819" s="784"/>
      <c r="DP1819" s="784"/>
      <c r="DQ1819" s="784"/>
      <c r="DR1819" s="784"/>
      <c r="DS1819" s="784"/>
      <c r="DT1819" s="784"/>
      <c r="DU1819" s="784"/>
      <c r="DV1819" s="784"/>
      <c r="DW1819" s="784"/>
      <c r="DX1819" s="784"/>
      <c r="DY1819" s="784"/>
      <c r="DZ1819" s="784"/>
      <c r="EA1819" s="784"/>
      <c r="EB1819" s="784"/>
      <c r="EC1819" s="784"/>
      <c r="ED1819" s="784"/>
      <c r="EE1819" s="784"/>
      <c r="EF1819" s="784"/>
      <c r="EG1819" s="784"/>
      <c r="EH1819" s="784"/>
      <c r="EI1819" s="784"/>
      <c r="EJ1819" s="784"/>
      <c r="EK1819" s="784"/>
      <c r="EL1819" s="784"/>
      <c r="EM1819" s="784"/>
      <c r="EN1819" s="784"/>
      <c r="EO1819" s="784"/>
      <c r="EP1819" s="784"/>
      <c r="EQ1819" s="784"/>
      <c r="ER1819" s="784"/>
      <c r="ES1819" s="784"/>
      <c r="ET1819" s="784"/>
      <c r="EU1819" s="784"/>
      <c r="EV1819" s="784"/>
      <c r="EW1819" s="784"/>
      <c r="EX1819" s="784"/>
      <c r="EY1819" s="784"/>
      <c r="EZ1819" s="784"/>
      <c r="FA1819" s="784"/>
      <c r="FB1819" s="784"/>
      <c r="FC1819" s="784"/>
      <c r="FD1819" s="784"/>
      <c r="FE1819" s="784"/>
      <c r="FF1819" s="784"/>
      <c r="FG1819" s="784"/>
      <c r="FH1819" s="784"/>
      <c r="FI1819" s="784"/>
      <c r="FJ1819" s="784"/>
      <c r="FK1819" s="784"/>
      <c r="FL1819" s="784"/>
      <c r="FM1819" s="784"/>
      <c r="FN1819" s="784"/>
      <c r="FO1819" s="784"/>
      <c r="FP1819" s="784"/>
      <c r="FQ1819" s="784"/>
      <c r="FR1819" s="784"/>
      <c r="FS1819" s="784"/>
      <c r="FT1819" s="784"/>
      <c r="FU1819" s="784"/>
      <c r="FV1819" s="784"/>
      <c r="FW1819" s="784"/>
      <c r="FX1819" s="784"/>
      <c r="FY1819" s="784"/>
      <c r="FZ1819" s="784"/>
      <c r="GA1819" s="784"/>
      <c r="GB1819" s="784"/>
      <c r="GC1819" s="784"/>
    </row>
    <row r="1820" spans="1:185" s="742" customFormat="1">
      <c r="A1820" s="793"/>
      <c r="B1820" s="781"/>
      <c r="C1820" s="1157"/>
      <c r="D1820" s="782"/>
      <c r="E1820" s="782"/>
      <c r="F1820" s="753"/>
      <c r="G1820" s="791"/>
      <c r="H1820" s="791"/>
      <c r="I1820" s="791"/>
      <c r="J1820" s="791"/>
      <c r="K1820" s="791"/>
      <c r="L1820" s="791"/>
      <c r="M1820" s="791"/>
      <c r="N1820" s="791"/>
      <c r="O1820" s="791"/>
      <c r="P1820" s="784"/>
      <c r="Q1820" s="784"/>
      <c r="R1820" s="784"/>
      <c r="S1820" s="784"/>
      <c r="T1820" s="784"/>
      <c r="U1820" s="784"/>
      <c r="V1820" s="784"/>
      <c r="W1820" s="784"/>
      <c r="X1820" s="784"/>
      <c r="Y1820" s="784"/>
      <c r="Z1820" s="784"/>
      <c r="AA1820" s="784"/>
      <c r="AB1820" s="784"/>
      <c r="AC1820" s="784"/>
      <c r="AD1820" s="784"/>
      <c r="AE1820" s="784"/>
      <c r="AF1820" s="784"/>
      <c r="AG1820" s="784"/>
      <c r="AH1820" s="784"/>
      <c r="AI1820" s="784"/>
      <c r="AJ1820" s="784"/>
      <c r="AK1820" s="784"/>
      <c r="AL1820" s="784"/>
      <c r="AM1820" s="784"/>
      <c r="AN1820" s="784"/>
      <c r="AO1820" s="784"/>
      <c r="AP1820" s="784"/>
      <c r="AQ1820" s="784"/>
      <c r="AR1820" s="784"/>
      <c r="AS1820" s="784"/>
      <c r="AT1820" s="784"/>
      <c r="AU1820" s="784"/>
      <c r="AV1820" s="784"/>
      <c r="AW1820" s="784"/>
      <c r="AX1820" s="784"/>
      <c r="AY1820" s="784"/>
      <c r="AZ1820" s="784"/>
      <c r="BA1820" s="784"/>
      <c r="BB1820" s="784"/>
      <c r="BC1820" s="784"/>
      <c r="BD1820" s="784"/>
      <c r="BE1820" s="784"/>
      <c r="BF1820" s="784"/>
      <c r="BG1820" s="784"/>
      <c r="BH1820" s="784"/>
      <c r="BI1820" s="784"/>
      <c r="BJ1820" s="784"/>
      <c r="BK1820" s="784"/>
      <c r="BL1820" s="784"/>
      <c r="BM1820" s="784"/>
      <c r="BN1820" s="784"/>
      <c r="BO1820" s="784"/>
      <c r="BP1820" s="784"/>
      <c r="BQ1820" s="784"/>
      <c r="BR1820" s="784"/>
      <c r="BS1820" s="784"/>
      <c r="BT1820" s="784"/>
      <c r="BU1820" s="784"/>
      <c r="BV1820" s="784"/>
      <c r="BW1820" s="784"/>
      <c r="BX1820" s="784"/>
      <c r="BY1820" s="784"/>
      <c r="BZ1820" s="784"/>
      <c r="CA1820" s="784"/>
      <c r="CB1820" s="784"/>
      <c r="CC1820" s="784"/>
      <c r="CD1820" s="784"/>
      <c r="CE1820" s="784"/>
      <c r="CF1820" s="784"/>
      <c r="CG1820" s="784"/>
      <c r="CH1820" s="784"/>
      <c r="CI1820" s="784"/>
      <c r="CJ1820" s="784"/>
      <c r="CK1820" s="784"/>
      <c r="CL1820" s="784"/>
      <c r="CM1820" s="784"/>
      <c r="CN1820" s="784"/>
      <c r="CO1820" s="784"/>
      <c r="CP1820" s="784"/>
      <c r="CQ1820" s="784"/>
      <c r="CR1820" s="784"/>
      <c r="CS1820" s="784"/>
      <c r="CT1820" s="784"/>
      <c r="CU1820" s="784"/>
      <c r="CV1820" s="784"/>
      <c r="CW1820" s="784"/>
      <c r="CX1820" s="784"/>
      <c r="CY1820" s="784"/>
      <c r="CZ1820" s="784"/>
      <c r="DA1820" s="784"/>
      <c r="DB1820" s="784"/>
      <c r="DC1820" s="784"/>
      <c r="DD1820" s="784"/>
      <c r="DE1820" s="784"/>
      <c r="DF1820" s="784"/>
      <c r="DG1820" s="784"/>
      <c r="DH1820" s="784"/>
      <c r="DI1820" s="784"/>
      <c r="DJ1820" s="784"/>
      <c r="DK1820" s="784"/>
      <c r="DL1820" s="784"/>
      <c r="DM1820" s="784"/>
      <c r="DN1820" s="784"/>
      <c r="DO1820" s="784"/>
      <c r="DP1820" s="784"/>
      <c r="DQ1820" s="784"/>
      <c r="DR1820" s="784"/>
      <c r="DS1820" s="784"/>
      <c r="DT1820" s="784"/>
      <c r="DU1820" s="784"/>
      <c r="DV1820" s="784"/>
      <c r="DW1820" s="784"/>
      <c r="DX1820" s="784"/>
      <c r="DY1820" s="784"/>
      <c r="DZ1820" s="784"/>
      <c r="EA1820" s="784"/>
      <c r="EB1820" s="784"/>
      <c r="EC1820" s="784"/>
      <c r="ED1820" s="784"/>
      <c r="EE1820" s="784"/>
      <c r="EF1820" s="784"/>
      <c r="EG1820" s="784"/>
      <c r="EH1820" s="784"/>
      <c r="EI1820" s="784"/>
      <c r="EJ1820" s="784"/>
      <c r="EK1820" s="784"/>
      <c r="EL1820" s="784"/>
      <c r="EM1820" s="784"/>
      <c r="EN1820" s="784"/>
      <c r="EO1820" s="784"/>
      <c r="EP1820" s="784"/>
      <c r="EQ1820" s="784"/>
      <c r="ER1820" s="784"/>
      <c r="ES1820" s="784"/>
      <c r="ET1820" s="784"/>
      <c r="EU1820" s="784"/>
      <c r="EV1820" s="784"/>
      <c r="EW1820" s="784"/>
      <c r="EX1820" s="784"/>
      <c r="EY1820" s="784"/>
      <c r="EZ1820" s="784"/>
      <c r="FA1820" s="784"/>
      <c r="FB1820" s="784"/>
      <c r="FC1820" s="784"/>
      <c r="FD1820" s="784"/>
      <c r="FE1820" s="784"/>
      <c r="FF1820" s="784"/>
      <c r="FG1820" s="784"/>
      <c r="FH1820" s="784"/>
      <c r="FI1820" s="784"/>
      <c r="FJ1820" s="784"/>
      <c r="FK1820" s="784"/>
      <c r="FL1820" s="784"/>
      <c r="FM1820" s="784"/>
      <c r="FN1820" s="784"/>
      <c r="FO1820" s="784"/>
      <c r="FP1820" s="784"/>
      <c r="FQ1820" s="784"/>
      <c r="FR1820" s="784"/>
      <c r="FS1820" s="784"/>
      <c r="FT1820" s="784"/>
      <c r="FU1820" s="784"/>
      <c r="FV1820" s="784"/>
      <c r="FW1820" s="784"/>
      <c r="FX1820" s="784"/>
      <c r="FY1820" s="784"/>
      <c r="FZ1820" s="784"/>
      <c r="GA1820" s="784"/>
      <c r="GB1820" s="784"/>
      <c r="GC1820" s="784"/>
    </row>
    <row r="1821" spans="1:185" s="742" customFormat="1" ht="62.25" customHeight="1">
      <c r="A1821" s="793">
        <v>7</v>
      </c>
      <c r="B1821" s="781" t="s">
        <v>2751</v>
      </c>
      <c r="C1821" s="1157" t="s">
        <v>223</v>
      </c>
      <c r="D1821" s="782">
        <v>6</v>
      </c>
      <c r="E1821" s="782"/>
      <c r="F1821" s="753">
        <f>E1821*D1821</f>
        <v>0</v>
      </c>
      <c r="G1821" s="791"/>
      <c r="H1821" s="791"/>
      <c r="I1821" s="791"/>
      <c r="J1821" s="791"/>
      <c r="K1821" s="791"/>
      <c r="L1821" s="791"/>
      <c r="M1821" s="791"/>
      <c r="N1821" s="791"/>
      <c r="O1821" s="791"/>
      <c r="P1821" s="784"/>
      <c r="Q1821" s="784"/>
      <c r="R1821" s="784"/>
      <c r="S1821" s="784"/>
      <c r="T1821" s="784"/>
      <c r="U1821" s="784"/>
      <c r="V1821" s="784"/>
      <c r="W1821" s="784"/>
      <c r="X1821" s="784"/>
      <c r="Y1821" s="784"/>
      <c r="Z1821" s="784"/>
      <c r="AA1821" s="784"/>
      <c r="AB1821" s="784"/>
      <c r="AC1821" s="784"/>
      <c r="AD1821" s="784"/>
      <c r="AE1821" s="784"/>
      <c r="AF1821" s="784"/>
      <c r="AG1821" s="784"/>
      <c r="AH1821" s="784"/>
      <c r="AI1821" s="784"/>
      <c r="AJ1821" s="784"/>
      <c r="AK1821" s="784"/>
      <c r="AL1821" s="784"/>
      <c r="AM1821" s="784"/>
      <c r="AN1821" s="784"/>
      <c r="AO1821" s="784"/>
      <c r="AP1821" s="784"/>
      <c r="AQ1821" s="784"/>
      <c r="AR1821" s="784"/>
      <c r="AS1821" s="784"/>
      <c r="AT1821" s="784"/>
      <c r="AU1821" s="784"/>
      <c r="AV1821" s="784"/>
      <c r="AW1821" s="784"/>
      <c r="AX1821" s="784"/>
      <c r="AY1821" s="784"/>
      <c r="AZ1821" s="784"/>
      <c r="BA1821" s="784"/>
      <c r="BB1821" s="784"/>
      <c r="BC1821" s="784"/>
      <c r="BD1821" s="784"/>
      <c r="BE1821" s="784"/>
      <c r="BF1821" s="784"/>
      <c r="BG1821" s="784"/>
      <c r="BH1821" s="784"/>
      <c r="BI1821" s="784"/>
      <c r="BJ1821" s="784"/>
      <c r="BK1821" s="784"/>
      <c r="BL1821" s="784"/>
      <c r="BM1821" s="784"/>
      <c r="BN1821" s="784"/>
      <c r="BO1821" s="784"/>
      <c r="BP1821" s="784"/>
      <c r="BQ1821" s="784"/>
      <c r="BR1821" s="784"/>
      <c r="BS1821" s="784"/>
      <c r="BT1821" s="784"/>
      <c r="BU1821" s="784"/>
      <c r="BV1821" s="784"/>
      <c r="BW1821" s="784"/>
      <c r="BX1821" s="784"/>
      <c r="BY1821" s="784"/>
      <c r="BZ1821" s="784"/>
      <c r="CA1821" s="784"/>
      <c r="CB1821" s="784"/>
      <c r="CC1821" s="784"/>
      <c r="CD1821" s="784"/>
      <c r="CE1821" s="784"/>
      <c r="CF1821" s="784"/>
      <c r="CG1821" s="784"/>
      <c r="CH1821" s="784"/>
      <c r="CI1821" s="784"/>
      <c r="CJ1821" s="784"/>
      <c r="CK1821" s="784"/>
      <c r="CL1821" s="784"/>
      <c r="CM1821" s="784"/>
      <c r="CN1821" s="784"/>
      <c r="CO1821" s="784"/>
      <c r="CP1821" s="784"/>
      <c r="CQ1821" s="784"/>
      <c r="CR1821" s="784"/>
      <c r="CS1821" s="784"/>
      <c r="CT1821" s="784"/>
      <c r="CU1821" s="784"/>
      <c r="CV1821" s="784"/>
      <c r="CW1821" s="784"/>
      <c r="CX1821" s="784"/>
      <c r="CY1821" s="784"/>
      <c r="CZ1821" s="784"/>
      <c r="DA1821" s="784"/>
      <c r="DB1821" s="784"/>
      <c r="DC1821" s="784"/>
      <c r="DD1821" s="784"/>
      <c r="DE1821" s="784"/>
      <c r="DF1821" s="784"/>
      <c r="DG1821" s="784"/>
      <c r="DH1821" s="784"/>
      <c r="DI1821" s="784"/>
      <c r="DJ1821" s="784"/>
      <c r="DK1821" s="784"/>
      <c r="DL1821" s="784"/>
      <c r="DM1821" s="784"/>
      <c r="DN1821" s="784"/>
      <c r="DO1821" s="784"/>
      <c r="DP1821" s="784"/>
      <c r="DQ1821" s="784"/>
      <c r="DR1821" s="784"/>
      <c r="DS1821" s="784"/>
      <c r="DT1821" s="784"/>
      <c r="DU1821" s="784"/>
      <c r="DV1821" s="784"/>
      <c r="DW1821" s="784"/>
      <c r="DX1821" s="784"/>
      <c r="DY1821" s="784"/>
      <c r="DZ1821" s="784"/>
      <c r="EA1821" s="784"/>
      <c r="EB1821" s="784"/>
      <c r="EC1821" s="784"/>
      <c r="ED1821" s="784"/>
      <c r="EE1821" s="784"/>
      <c r="EF1821" s="784"/>
      <c r="EG1821" s="784"/>
      <c r="EH1821" s="784"/>
      <c r="EI1821" s="784"/>
      <c r="EJ1821" s="784"/>
      <c r="EK1821" s="784"/>
      <c r="EL1821" s="784"/>
      <c r="EM1821" s="784"/>
      <c r="EN1821" s="784"/>
      <c r="EO1821" s="784"/>
      <c r="EP1821" s="784"/>
      <c r="EQ1821" s="784"/>
      <c r="ER1821" s="784"/>
      <c r="ES1821" s="784"/>
      <c r="ET1821" s="784"/>
      <c r="EU1821" s="784"/>
      <c r="EV1821" s="784"/>
      <c r="EW1821" s="784"/>
      <c r="EX1821" s="784"/>
      <c r="EY1821" s="784"/>
      <c r="EZ1821" s="784"/>
      <c r="FA1821" s="784"/>
      <c r="FB1821" s="784"/>
      <c r="FC1821" s="784"/>
      <c r="FD1821" s="784"/>
      <c r="FE1821" s="784"/>
      <c r="FF1821" s="784"/>
      <c r="FG1821" s="784"/>
      <c r="FH1821" s="784"/>
      <c r="FI1821" s="784"/>
      <c r="FJ1821" s="784"/>
      <c r="FK1821" s="784"/>
      <c r="FL1821" s="784"/>
      <c r="FM1821" s="784"/>
      <c r="FN1821" s="784"/>
      <c r="FO1821" s="784"/>
      <c r="FP1821" s="784"/>
      <c r="FQ1821" s="784"/>
      <c r="FR1821" s="784"/>
      <c r="FS1821" s="784"/>
      <c r="FT1821" s="784"/>
      <c r="FU1821" s="784"/>
      <c r="FV1821" s="784"/>
      <c r="FW1821" s="784"/>
      <c r="FX1821" s="784"/>
      <c r="FY1821" s="784"/>
      <c r="FZ1821" s="784"/>
      <c r="GA1821" s="784"/>
      <c r="GB1821" s="784"/>
      <c r="GC1821" s="784"/>
    </row>
    <row r="1822" spans="1:185" s="742" customFormat="1">
      <c r="A1822" s="793"/>
      <c r="B1822" s="781"/>
      <c r="C1822" s="1157"/>
      <c r="D1822" s="782"/>
      <c r="E1822" s="782"/>
      <c r="F1822" s="753"/>
      <c r="G1822" s="791"/>
      <c r="H1822" s="791"/>
      <c r="I1822" s="791"/>
      <c r="J1822" s="791"/>
      <c r="K1822" s="791"/>
      <c r="L1822" s="791"/>
      <c r="M1822" s="791"/>
      <c r="N1822" s="791"/>
      <c r="O1822" s="791"/>
      <c r="P1822" s="784"/>
      <c r="Q1822" s="784"/>
      <c r="R1822" s="784"/>
      <c r="S1822" s="784"/>
      <c r="T1822" s="784"/>
      <c r="U1822" s="784"/>
      <c r="V1822" s="784"/>
      <c r="W1822" s="784"/>
      <c r="X1822" s="784"/>
      <c r="Y1822" s="784"/>
      <c r="Z1822" s="784"/>
      <c r="AA1822" s="784"/>
      <c r="AB1822" s="784"/>
      <c r="AC1822" s="784"/>
      <c r="AD1822" s="784"/>
      <c r="AE1822" s="784"/>
      <c r="AF1822" s="784"/>
      <c r="AG1822" s="784"/>
      <c r="AH1822" s="784"/>
      <c r="AI1822" s="784"/>
      <c r="AJ1822" s="784"/>
      <c r="AK1822" s="784"/>
      <c r="AL1822" s="784"/>
      <c r="AM1822" s="784"/>
      <c r="AN1822" s="784"/>
      <c r="AO1822" s="784"/>
      <c r="AP1822" s="784"/>
      <c r="AQ1822" s="784"/>
      <c r="AR1822" s="784"/>
      <c r="AS1822" s="784"/>
      <c r="AT1822" s="784"/>
      <c r="AU1822" s="784"/>
      <c r="AV1822" s="784"/>
      <c r="AW1822" s="784"/>
      <c r="AX1822" s="784"/>
      <c r="AY1822" s="784"/>
      <c r="AZ1822" s="784"/>
      <c r="BA1822" s="784"/>
      <c r="BB1822" s="784"/>
      <c r="BC1822" s="784"/>
      <c r="BD1822" s="784"/>
      <c r="BE1822" s="784"/>
      <c r="BF1822" s="784"/>
      <c r="BG1822" s="784"/>
      <c r="BH1822" s="784"/>
      <c r="BI1822" s="784"/>
      <c r="BJ1822" s="784"/>
      <c r="BK1822" s="784"/>
      <c r="BL1822" s="784"/>
      <c r="BM1822" s="784"/>
      <c r="BN1822" s="784"/>
      <c r="BO1822" s="784"/>
      <c r="BP1822" s="784"/>
      <c r="BQ1822" s="784"/>
      <c r="BR1822" s="784"/>
      <c r="BS1822" s="784"/>
      <c r="BT1822" s="784"/>
      <c r="BU1822" s="784"/>
      <c r="BV1822" s="784"/>
      <c r="BW1822" s="784"/>
      <c r="BX1822" s="784"/>
      <c r="BY1822" s="784"/>
      <c r="BZ1822" s="784"/>
      <c r="CA1822" s="784"/>
      <c r="CB1822" s="784"/>
      <c r="CC1822" s="784"/>
      <c r="CD1822" s="784"/>
      <c r="CE1822" s="784"/>
      <c r="CF1822" s="784"/>
      <c r="CG1822" s="784"/>
      <c r="CH1822" s="784"/>
      <c r="CI1822" s="784"/>
      <c r="CJ1822" s="784"/>
      <c r="CK1822" s="784"/>
      <c r="CL1822" s="784"/>
      <c r="CM1822" s="784"/>
      <c r="CN1822" s="784"/>
      <c r="CO1822" s="784"/>
      <c r="CP1822" s="784"/>
      <c r="CQ1822" s="784"/>
      <c r="CR1822" s="784"/>
      <c r="CS1822" s="784"/>
      <c r="CT1822" s="784"/>
      <c r="CU1822" s="784"/>
      <c r="CV1822" s="784"/>
      <c r="CW1822" s="784"/>
      <c r="CX1822" s="784"/>
      <c r="CY1822" s="784"/>
      <c r="CZ1822" s="784"/>
      <c r="DA1822" s="784"/>
      <c r="DB1822" s="784"/>
      <c r="DC1822" s="784"/>
      <c r="DD1822" s="784"/>
      <c r="DE1822" s="784"/>
      <c r="DF1822" s="784"/>
      <c r="DG1822" s="784"/>
      <c r="DH1822" s="784"/>
      <c r="DI1822" s="784"/>
      <c r="DJ1822" s="784"/>
      <c r="DK1822" s="784"/>
      <c r="DL1822" s="784"/>
      <c r="DM1822" s="784"/>
      <c r="DN1822" s="784"/>
      <c r="DO1822" s="784"/>
      <c r="DP1822" s="784"/>
      <c r="DQ1822" s="784"/>
      <c r="DR1822" s="784"/>
      <c r="DS1822" s="784"/>
      <c r="DT1822" s="784"/>
      <c r="DU1822" s="784"/>
      <c r="DV1822" s="784"/>
      <c r="DW1822" s="784"/>
      <c r="DX1822" s="784"/>
      <c r="DY1822" s="784"/>
      <c r="DZ1822" s="784"/>
      <c r="EA1822" s="784"/>
      <c r="EB1822" s="784"/>
      <c r="EC1822" s="784"/>
      <c r="ED1822" s="784"/>
      <c r="EE1822" s="784"/>
      <c r="EF1822" s="784"/>
      <c r="EG1822" s="784"/>
      <c r="EH1822" s="784"/>
      <c r="EI1822" s="784"/>
      <c r="EJ1822" s="784"/>
      <c r="EK1822" s="784"/>
      <c r="EL1822" s="784"/>
      <c r="EM1822" s="784"/>
      <c r="EN1822" s="784"/>
      <c r="EO1822" s="784"/>
      <c r="EP1822" s="784"/>
      <c r="EQ1822" s="784"/>
      <c r="ER1822" s="784"/>
      <c r="ES1822" s="784"/>
      <c r="ET1822" s="784"/>
      <c r="EU1822" s="784"/>
      <c r="EV1822" s="784"/>
      <c r="EW1822" s="784"/>
      <c r="EX1822" s="784"/>
      <c r="EY1822" s="784"/>
      <c r="EZ1822" s="784"/>
      <c r="FA1822" s="784"/>
      <c r="FB1822" s="784"/>
      <c r="FC1822" s="784"/>
      <c r="FD1822" s="784"/>
      <c r="FE1822" s="784"/>
      <c r="FF1822" s="784"/>
      <c r="FG1822" s="784"/>
      <c r="FH1822" s="784"/>
      <c r="FI1822" s="784"/>
      <c r="FJ1822" s="784"/>
      <c r="FK1822" s="784"/>
      <c r="FL1822" s="784"/>
      <c r="FM1822" s="784"/>
      <c r="FN1822" s="784"/>
      <c r="FO1822" s="784"/>
      <c r="FP1822" s="784"/>
      <c r="FQ1822" s="784"/>
      <c r="FR1822" s="784"/>
      <c r="FS1822" s="784"/>
      <c r="FT1822" s="784"/>
      <c r="FU1822" s="784"/>
      <c r="FV1822" s="784"/>
      <c r="FW1822" s="784"/>
      <c r="FX1822" s="784"/>
      <c r="FY1822" s="784"/>
      <c r="FZ1822" s="784"/>
      <c r="GA1822" s="784"/>
      <c r="GB1822" s="784"/>
      <c r="GC1822" s="784"/>
    </row>
    <row r="1823" spans="1:185" s="742" customFormat="1" ht="24">
      <c r="A1823" s="793">
        <v>8</v>
      </c>
      <c r="B1823" s="781" t="s">
        <v>2752</v>
      </c>
      <c r="C1823" s="1157" t="s">
        <v>223</v>
      </c>
      <c r="D1823" s="782">
        <v>6</v>
      </c>
      <c r="E1823" s="782"/>
      <c r="F1823" s="753">
        <f>E1823*D1823</f>
        <v>0</v>
      </c>
      <c r="G1823" s="791"/>
      <c r="H1823" s="791"/>
      <c r="I1823" s="791"/>
      <c r="J1823" s="791"/>
      <c r="K1823" s="791"/>
      <c r="L1823" s="791"/>
      <c r="M1823" s="791"/>
      <c r="N1823" s="791"/>
      <c r="O1823" s="791"/>
      <c r="P1823" s="784"/>
      <c r="Q1823" s="784"/>
      <c r="R1823" s="784"/>
      <c r="S1823" s="784"/>
      <c r="T1823" s="784"/>
      <c r="U1823" s="784"/>
      <c r="V1823" s="784"/>
      <c r="W1823" s="784"/>
      <c r="X1823" s="784"/>
      <c r="Y1823" s="784"/>
      <c r="Z1823" s="784"/>
      <c r="AA1823" s="784"/>
      <c r="AB1823" s="784"/>
      <c r="AC1823" s="784"/>
      <c r="AD1823" s="784"/>
      <c r="AE1823" s="784"/>
      <c r="AF1823" s="784"/>
      <c r="AG1823" s="784"/>
      <c r="AH1823" s="784"/>
      <c r="AI1823" s="784"/>
      <c r="AJ1823" s="784"/>
      <c r="AK1823" s="784"/>
      <c r="AL1823" s="784"/>
      <c r="AM1823" s="784"/>
      <c r="AN1823" s="784"/>
      <c r="AO1823" s="784"/>
      <c r="AP1823" s="784"/>
      <c r="AQ1823" s="784"/>
      <c r="AR1823" s="784"/>
      <c r="AS1823" s="784"/>
      <c r="AT1823" s="784"/>
      <c r="AU1823" s="784"/>
      <c r="AV1823" s="784"/>
      <c r="AW1823" s="784"/>
      <c r="AX1823" s="784"/>
      <c r="AY1823" s="784"/>
      <c r="AZ1823" s="784"/>
      <c r="BA1823" s="784"/>
      <c r="BB1823" s="784"/>
      <c r="BC1823" s="784"/>
      <c r="BD1823" s="784"/>
      <c r="BE1823" s="784"/>
      <c r="BF1823" s="784"/>
      <c r="BG1823" s="784"/>
      <c r="BH1823" s="784"/>
      <c r="BI1823" s="784"/>
      <c r="BJ1823" s="784"/>
      <c r="BK1823" s="784"/>
      <c r="BL1823" s="784"/>
      <c r="BM1823" s="784"/>
      <c r="BN1823" s="784"/>
      <c r="BO1823" s="784"/>
      <c r="BP1823" s="784"/>
      <c r="BQ1823" s="784"/>
      <c r="BR1823" s="784"/>
      <c r="BS1823" s="784"/>
      <c r="BT1823" s="784"/>
      <c r="BU1823" s="784"/>
      <c r="BV1823" s="784"/>
      <c r="BW1823" s="784"/>
      <c r="BX1823" s="784"/>
      <c r="BY1823" s="784"/>
      <c r="BZ1823" s="784"/>
      <c r="CA1823" s="784"/>
      <c r="CB1823" s="784"/>
      <c r="CC1823" s="784"/>
      <c r="CD1823" s="784"/>
      <c r="CE1823" s="784"/>
      <c r="CF1823" s="784"/>
      <c r="CG1823" s="784"/>
      <c r="CH1823" s="784"/>
      <c r="CI1823" s="784"/>
      <c r="CJ1823" s="784"/>
      <c r="CK1823" s="784"/>
      <c r="CL1823" s="784"/>
      <c r="CM1823" s="784"/>
      <c r="CN1823" s="784"/>
      <c r="CO1823" s="784"/>
      <c r="CP1823" s="784"/>
      <c r="CQ1823" s="784"/>
      <c r="CR1823" s="784"/>
      <c r="CS1823" s="784"/>
      <c r="CT1823" s="784"/>
      <c r="CU1823" s="784"/>
      <c r="CV1823" s="784"/>
      <c r="CW1823" s="784"/>
      <c r="CX1823" s="784"/>
      <c r="CY1823" s="784"/>
      <c r="CZ1823" s="784"/>
      <c r="DA1823" s="784"/>
      <c r="DB1823" s="784"/>
      <c r="DC1823" s="784"/>
      <c r="DD1823" s="784"/>
      <c r="DE1823" s="784"/>
      <c r="DF1823" s="784"/>
      <c r="DG1823" s="784"/>
      <c r="DH1823" s="784"/>
      <c r="DI1823" s="784"/>
      <c r="DJ1823" s="784"/>
      <c r="DK1823" s="784"/>
      <c r="DL1823" s="784"/>
      <c r="DM1823" s="784"/>
      <c r="DN1823" s="784"/>
      <c r="DO1823" s="784"/>
      <c r="DP1823" s="784"/>
      <c r="DQ1823" s="784"/>
      <c r="DR1823" s="784"/>
      <c r="DS1823" s="784"/>
      <c r="DT1823" s="784"/>
      <c r="DU1823" s="784"/>
      <c r="DV1823" s="784"/>
      <c r="DW1823" s="784"/>
      <c r="DX1823" s="784"/>
      <c r="DY1823" s="784"/>
      <c r="DZ1823" s="784"/>
      <c r="EA1823" s="784"/>
      <c r="EB1823" s="784"/>
      <c r="EC1823" s="784"/>
      <c r="ED1823" s="784"/>
      <c r="EE1823" s="784"/>
      <c r="EF1823" s="784"/>
      <c r="EG1823" s="784"/>
      <c r="EH1823" s="784"/>
      <c r="EI1823" s="784"/>
      <c r="EJ1823" s="784"/>
      <c r="EK1823" s="784"/>
      <c r="EL1823" s="784"/>
      <c r="EM1823" s="784"/>
      <c r="EN1823" s="784"/>
      <c r="EO1823" s="784"/>
      <c r="EP1823" s="784"/>
      <c r="EQ1823" s="784"/>
      <c r="ER1823" s="784"/>
      <c r="ES1823" s="784"/>
      <c r="ET1823" s="784"/>
      <c r="EU1823" s="784"/>
      <c r="EV1823" s="784"/>
      <c r="EW1823" s="784"/>
      <c r="EX1823" s="784"/>
      <c r="EY1823" s="784"/>
      <c r="EZ1823" s="784"/>
      <c r="FA1823" s="784"/>
      <c r="FB1823" s="784"/>
      <c r="FC1823" s="784"/>
      <c r="FD1823" s="784"/>
      <c r="FE1823" s="784"/>
      <c r="FF1823" s="784"/>
      <c r="FG1823" s="784"/>
      <c r="FH1823" s="784"/>
      <c r="FI1823" s="784"/>
      <c r="FJ1823" s="784"/>
      <c r="FK1823" s="784"/>
      <c r="FL1823" s="784"/>
      <c r="FM1823" s="784"/>
      <c r="FN1823" s="784"/>
      <c r="FO1823" s="784"/>
      <c r="FP1823" s="784"/>
      <c r="FQ1823" s="784"/>
      <c r="FR1823" s="784"/>
      <c r="FS1823" s="784"/>
      <c r="FT1823" s="784"/>
      <c r="FU1823" s="784"/>
      <c r="FV1823" s="784"/>
      <c r="FW1823" s="784"/>
      <c r="FX1823" s="784"/>
      <c r="FY1823" s="784"/>
      <c r="FZ1823" s="784"/>
      <c r="GA1823" s="784"/>
      <c r="GB1823" s="784"/>
      <c r="GC1823" s="784"/>
    </row>
    <row r="1824" spans="1:185" s="742" customFormat="1">
      <c r="A1824" s="793"/>
      <c r="B1824" s="781"/>
      <c r="C1824" s="1157"/>
      <c r="D1824" s="782"/>
      <c r="E1824" s="782"/>
      <c r="F1824" s="753"/>
      <c r="G1824" s="791"/>
      <c r="H1824" s="791"/>
      <c r="I1824" s="791"/>
      <c r="J1824" s="791"/>
      <c r="K1824" s="791"/>
      <c r="L1824" s="791"/>
      <c r="M1824" s="791"/>
      <c r="N1824" s="791"/>
      <c r="O1824" s="791"/>
      <c r="P1824" s="784"/>
      <c r="Q1824" s="784"/>
      <c r="R1824" s="784"/>
      <c r="S1824" s="784"/>
      <c r="T1824" s="784"/>
      <c r="U1824" s="784"/>
      <c r="V1824" s="784"/>
      <c r="W1824" s="784"/>
      <c r="X1824" s="784"/>
      <c r="Y1824" s="784"/>
      <c r="Z1824" s="784"/>
      <c r="AA1824" s="784"/>
      <c r="AB1824" s="784"/>
      <c r="AC1824" s="784"/>
      <c r="AD1824" s="784"/>
      <c r="AE1824" s="784"/>
      <c r="AF1824" s="784"/>
      <c r="AG1824" s="784"/>
      <c r="AH1824" s="784"/>
      <c r="AI1824" s="784"/>
      <c r="AJ1824" s="784"/>
      <c r="AK1824" s="784"/>
      <c r="AL1824" s="784"/>
      <c r="AM1824" s="784"/>
      <c r="AN1824" s="784"/>
      <c r="AO1824" s="784"/>
      <c r="AP1824" s="784"/>
      <c r="AQ1824" s="784"/>
      <c r="AR1824" s="784"/>
      <c r="AS1824" s="784"/>
      <c r="AT1824" s="784"/>
      <c r="AU1824" s="784"/>
      <c r="AV1824" s="784"/>
      <c r="AW1824" s="784"/>
      <c r="AX1824" s="784"/>
      <c r="AY1824" s="784"/>
      <c r="AZ1824" s="784"/>
      <c r="BA1824" s="784"/>
      <c r="BB1824" s="784"/>
      <c r="BC1824" s="784"/>
      <c r="BD1824" s="784"/>
      <c r="BE1824" s="784"/>
      <c r="BF1824" s="784"/>
      <c r="BG1824" s="784"/>
      <c r="BH1824" s="784"/>
      <c r="BI1824" s="784"/>
      <c r="BJ1824" s="784"/>
      <c r="BK1824" s="784"/>
      <c r="BL1824" s="784"/>
      <c r="BM1824" s="784"/>
      <c r="BN1824" s="784"/>
      <c r="BO1824" s="784"/>
      <c r="BP1824" s="784"/>
      <c r="BQ1824" s="784"/>
      <c r="BR1824" s="784"/>
      <c r="BS1824" s="784"/>
      <c r="BT1824" s="784"/>
      <c r="BU1824" s="784"/>
      <c r="BV1824" s="784"/>
      <c r="BW1824" s="784"/>
      <c r="BX1824" s="784"/>
      <c r="BY1824" s="784"/>
      <c r="BZ1824" s="784"/>
      <c r="CA1824" s="784"/>
      <c r="CB1824" s="784"/>
      <c r="CC1824" s="784"/>
      <c r="CD1824" s="784"/>
      <c r="CE1824" s="784"/>
      <c r="CF1824" s="784"/>
      <c r="CG1824" s="784"/>
      <c r="CH1824" s="784"/>
      <c r="CI1824" s="784"/>
      <c r="CJ1824" s="784"/>
      <c r="CK1824" s="784"/>
      <c r="CL1824" s="784"/>
      <c r="CM1824" s="784"/>
      <c r="CN1824" s="784"/>
      <c r="CO1824" s="784"/>
      <c r="CP1824" s="784"/>
      <c r="CQ1824" s="784"/>
      <c r="CR1824" s="784"/>
      <c r="CS1824" s="784"/>
      <c r="CT1824" s="784"/>
      <c r="CU1824" s="784"/>
      <c r="CV1824" s="784"/>
      <c r="CW1824" s="784"/>
      <c r="CX1824" s="784"/>
      <c r="CY1824" s="784"/>
      <c r="CZ1824" s="784"/>
      <c r="DA1824" s="784"/>
      <c r="DB1824" s="784"/>
      <c r="DC1824" s="784"/>
      <c r="DD1824" s="784"/>
      <c r="DE1824" s="784"/>
      <c r="DF1824" s="784"/>
      <c r="DG1824" s="784"/>
      <c r="DH1824" s="784"/>
      <c r="DI1824" s="784"/>
      <c r="DJ1824" s="784"/>
      <c r="DK1824" s="784"/>
      <c r="DL1824" s="784"/>
      <c r="DM1824" s="784"/>
      <c r="DN1824" s="784"/>
      <c r="DO1824" s="784"/>
      <c r="DP1824" s="784"/>
      <c r="DQ1824" s="784"/>
      <c r="DR1824" s="784"/>
      <c r="DS1824" s="784"/>
      <c r="DT1824" s="784"/>
      <c r="DU1824" s="784"/>
      <c r="DV1824" s="784"/>
      <c r="DW1824" s="784"/>
      <c r="DX1824" s="784"/>
      <c r="DY1824" s="784"/>
      <c r="DZ1824" s="784"/>
      <c r="EA1824" s="784"/>
      <c r="EB1824" s="784"/>
      <c r="EC1824" s="784"/>
      <c r="ED1824" s="784"/>
      <c r="EE1824" s="784"/>
      <c r="EF1824" s="784"/>
      <c r="EG1824" s="784"/>
      <c r="EH1824" s="784"/>
      <c r="EI1824" s="784"/>
      <c r="EJ1824" s="784"/>
      <c r="EK1824" s="784"/>
      <c r="EL1824" s="784"/>
      <c r="EM1824" s="784"/>
      <c r="EN1824" s="784"/>
      <c r="EO1824" s="784"/>
      <c r="EP1824" s="784"/>
      <c r="EQ1824" s="784"/>
      <c r="ER1824" s="784"/>
      <c r="ES1824" s="784"/>
      <c r="ET1824" s="784"/>
      <c r="EU1824" s="784"/>
      <c r="EV1824" s="784"/>
      <c r="EW1824" s="784"/>
      <c r="EX1824" s="784"/>
      <c r="EY1824" s="784"/>
      <c r="EZ1824" s="784"/>
      <c r="FA1824" s="784"/>
      <c r="FB1824" s="784"/>
      <c r="FC1824" s="784"/>
      <c r="FD1824" s="784"/>
      <c r="FE1824" s="784"/>
      <c r="FF1824" s="784"/>
      <c r="FG1824" s="784"/>
      <c r="FH1824" s="784"/>
      <c r="FI1824" s="784"/>
      <c r="FJ1824" s="784"/>
      <c r="FK1824" s="784"/>
      <c r="FL1824" s="784"/>
      <c r="FM1824" s="784"/>
      <c r="FN1824" s="784"/>
      <c r="FO1824" s="784"/>
      <c r="FP1824" s="784"/>
      <c r="FQ1824" s="784"/>
      <c r="FR1824" s="784"/>
      <c r="FS1824" s="784"/>
      <c r="FT1824" s="784"/>
      <c r="FU1824" s="784"/>
      <c r="FV1824" s="784"/>
      <c r="FW1824" s="784"/>
      <c r="FX1824" s="784"/>
      <c r="FY1824" s="784"/>
      <c r="FZ1824" s="784"/>
      <c r="GA1824" s="784"/>
      <c r="GB1824" s="784"/>
      <c r="GC1824" s="784"/>
    </row>
    <row r="1825" spans="1:185" s="742" customFormat="1" ht="51" customHeight="1">
      <c r="A1825" s="793">
        <v>9</v>
      </c>
      <c r="B1825" s="1079" t="s">
        <v>2753</v>
      </c>
      <c r="C1825" s="1157" t="s">
        <v>223</v>
      </c>
      <c r="D1825" s="782">
        <v>120</v>
      </c>
      <c r="E1825" s="782"/>
      <c r="F1825" s="753">
        <f>E1825*D1825</f>
        <v>0</v>
      </c>
      <c r="G1825" s="791"/>
      <c r="H1825" s="791"/>
      <c r="I1825" s="791"/>
      <c r="J1825" s="791"/>
      <c r="K1825" s="791"/>
      <c r="L1825" s="791"/>
      <c r="M1825" s="791"/>
      <c r="N1825" s="791"/>
      <c r="O1825" s="791"/>
      <c r="P1825" s="784"/>
      <c r="Q1825" s="784"/>
      <c r="R1825" s="784"/>
      <c r="S1825" s="784"/>
      <c r="T1825" s="784"/>
      <c r="U1825" s="784"/>
      <c r="V1825" s="784"/>
      <c r="W1825" s="784"/>
      <c r="X1825" s="784"/>
      <c r="Y1825" s="784"/>
      <c r="Z1825" s="784"/>
      <c r="AA1825" s="784"/>
      <c r="AB1825" s="784"/>
      <c r="AC1825" s="784"/>
      <c r="AD1825" s="784"/>
      <c r="AE1825" s="784"/>
      <c r="AF1825" s="784"/>
      <c r="AG1825" s="784"/>
      <c r="AH1825" s="784"/>
      <c r="AI1825" s="784"/>
      <c r="AJ1825" s="784"/>
      <c r="AK1825" s="784"/>
      <c r="AL1825" s="784"/>
      <c r="AM1825" s="784"/>
      <c r="AN1825" s="784"/>
      <c r="AO1825" s="784"/>
      <c r="AP1825" s="784"/>
      <c r="AQ1825" s="784"/>
      <c r="AR1825" s="784"/>
      <c r="AS1825" s="784"/>
      <c r="AT1825" s="784"/>
      <c r="AU1825" s="784"/>
      <c r="AV1825" s="784"/>
      <c r="AW1825" s="784"/>
      <c r="AX1825" s="784"/>
      <c r="AY1825" s="784"/>
      <c r="AZ1825" s="784"/>
      <c r="BA1825" s="784"/>
      <c r="BB1825" s="784"/>
      <c r="BC1825" s="784"/>
      <c r="BD1825" s="784"/>
      <c r="BE1825" s="784"/>
      <c r="BF1825" s="784"/>
      <c r="BG1825" s="784"/>
      <c r="BH1825" s="784"/>
      <c r="BI1825" s="784"/>
      <c r="BJ1825" s="784"/>
      <c r="BK1825" s="784"/>
      <c r="BL1825" s="784"/>
      <c r="BM1825" s="784"/>
      <c r="BN1825" s="784"/>
      <c r="BO1825" s="784"/>
      <c r="BP1825" s="784"/>
      <c r="BQ1825" s="784"/>
      <c r="BR1825" s="784"/>
      <c r="BS1825" s="784"/>
      <c r="BT1825" s="784"/>
      <c r="BU1825" s="784"/>
      <c r="BV1825" s="784"/>
      <c r="BW1825" s="784"/>
      <c r="BX1825" s="784"/>
      <c r="BY1825" s="784"/>
      <c r="BZ1825" s="784"/>
      <c r="CA1825" s="784"/>
      <c r="CB1825" s="784"/>
      <c r="CC1825" s="784"/>
      <c r="CD1825" s="784"/>
      <c r="CE1825" s="784"/>
      <c r="CF1825" s="784"/>
      <c r="CG1825" s="784"/>
      <c r="CH1825" s="784"/>
      <c r="CI1825" s="784"/>
      <c r="CJ1825" s="784"/>
      <c r="CK1825" s="784"/>
      <c r="CL1825" s="784"/>
      <c r="CM1825" s="784"/>
      <c r="CN1825" s="784"/>
      <c r="CO1825" s="784"/>
      <c r="CP1825" s="784"/>
      <c r="CQ1825" s="784"/>
      <c r="CR1825" s="784"/>
      <c r="CS1825" s="784"/>
      <c r="CT1825" s="784"/>
      <c r="CU1825" s="784"/>
      <c r="CV1825" s="784"/>
      <c r="CW1825" s="784"/>
      <c r="CX1825" s="784"/>
      <c r="CY1825" s="784"/>
      <c r="CZ1825" s="784"/>
      <c r="DA1825" s="784"/>
      <c r="DB1825" s="784"/>
      <c r="DC1825" s="784"/>
      <c r="DD1825" s="784"/>
      <c r="DE1825" s="784"/>
      <c r="DF1825" s="784"/>
      <c r="DG1825" s="784"/>
      <c r="DH1825" s="784"/>
      <c r="DI1825" s="784"/>
      <c r="DJ1825" s="784"/>
      <c r="DK1825" s="784"/>
      <c r="DL1825" s="784"/>
      <c r="DM1825" s="784"/>
      <c r="DN1825" s="784"/>
      <c r="DO1825" s="784"/>
      <c r="DP1825" s="784"/>
      <c r="DQ1825" s="784"/>
      <c r="DR1825" s="784"/>
      <c r="DS1825" s="784"/>
      <c r="DT1825" s="784"/>
      <c r="DU1825" s="784"/>
      <c r="DV1825" s="784"/>
      <c r="DW1825" s="784"/>
      <c r="DX1825" s="784"/>
      <c r="DY1825" s="784"/>
      <c r="DZ1825" s="784"/>
      <c r="EA1825" s="784"/>
      <c r="EB1825" s="784"/>
      <c r="EC1825" s="784"/>
      <c r="ED1825" s="784"/>
      <c r="EE1825" s="784"/>
      <c r="EF1825" s="784"/>
      <c r="EG1825" s="784"/>
      <c r="EH1825" s="784"/>
      <c r="EI1825" s="784"/>
      <c r="EJ1825" s="784"/>
      <c r="EK1825" s="784"/>
      <c r="EL1825" s="784"/>
      <c r="EM1825" s="784"/>
      <c r="EN1825" s="784"/>
      <c r="EO1825" s="784"/>
      <c r="EP1825" s="784"/>
      <c r="EQ1825" s="784"/>
      <c r="ER1825" s="784"/>
      <c r="ES1825" s="784"/>
      <c r="ET1825" s="784"/>
      <c r="EU1825" s="784"/>
      <c r="EV1825" s="784"/>
      <c r="EW1825" s="784"/>
      <c r="EX1825" s="784"/>
      <c r="EY1825" s="784"/>
      <c r="EZ1825" s="784"/>
      <c r="FA1825" s="784"/>
      <c r="FB1825" s="784"/>
      <c r="FC1825" s="784"/>
      <c r="FD1825" s="784"/>
      <c r="FE1825" s="784"/>
      <c r="FF1825" s="784"/>
      <c r="FG1825" s="784"/>
      <c r="FH1825" s="784"/>
      <c r="FI1825" s="784"/>
      <c r="FJ1825" s="784"/>
      <c r="FK1825" s="784"/>
      <c r="FL1825" s="784"/>
      <c r="FM1825" s="784"/>
      <c r="FN1825" s="784"/>
      <c r="FO1825" s="784"/>
      <c r="FP1825" s="784"/>
      <c r="FQ1825" s="784"/>
      <c r="FR1825" s="784"/>
      <c r="FS1825" s="784"/>
      <c r="FT1825" s="784"/>
      <c r="FU1825" s="784"/>
      <c r="FV1825" s="784"/>
      <c r="FW1825" s="784"/>
      <c r="FX1825" s="784"/>
      <c r="FY1825" s="784"/>
      <c r="FZ1825" s="784"/>
      <c r="GA1825" s="784"/>
      <c r="GB1825" s="784"/>
      <c r="GC1825" s="784"/>
    </row>
    <row r="1826" spans="1:185" s="742" customFormat="1">
      <c r="A1826" s="793"/>
      <c r="B1826" s="781"/>
      <c r="C1826" s="1157"/>
      <c r="D1826" s="782"/>
      <c r="E1826" s="782"/>
      <c r="F1826" s="753"/>
      <c r="G1826" s="791"/>
      <c r="H1826" s="791"/>
      <c r="I1826" s="791"/>
      <c r="J1826" s="791"/>
      <c r="K1826" s="791"/>
      <c r="L1826" s="791"/>
      <c r="M1826" s="791"/>
      <c r="N1826" s="791"/>
      <c r="O1826" s="791"/>
      <c r="P1826" s="784"/>
      <c r="Q1826" s="784"/>
      <c r="R1826" s="784"/>
      <c r="S1826" s="784"/>
      <c r="T1826" s="784"/>
      <c r="U1826" s="784"/>
      <c r="V1826" s="784"/>
      <c r="W1826" s="784"/>
      <c r="X1826" s="784"/>
      <c r="Y1826" s="784"/>
      <c r="Z1826" s="784"/>
      <c r="AA1826" s="784"/>
      <c r="AB1826" s="784"/>
      <c r="AC1826" s="784"/>
      <c r="AD1826" s="784"/>
      <c r="AE1826" s="784"/>
      <c r="AF1826" s="784"/>
      <c r="AG1826" s="784"/>
      <c r="AH1826" s="784"/>
      <c r="AI1826" s="784"/>
      <c r="AJ1826" s="784"/>
      <c r="AK1826" s="784"/>
      <c r="AL1826" s="784"/>
      <c r="AM1826" s="784"/>
      <c r="AN1826" s="784"/>
      <c r="AO1826" s="784"/>
      <c r="AP1826" s="784"/>
      <c r="AQ1826" s="784"/>
      <c r="AR1826" s="784"/>
      <c r="AS1826" s="784"/>
      <c r="AT1826" s="784"/>
      <c r="AU1826" s="784"/>
      <c r="AV1826" s="784"/>
      <c r="AW1826" s="784"/>
      <c r="AX1826" s="784"/>
      <c r="AY1826" s="784"/>
      <c r="AZ1826" s="784"/>
      <c r="BA1826" s="784"/>
      <c r="BB1826" s="784"/>
      <c r="BC1826" s="784"/>
      <c r="BD1826" s="784"/>
      <c r="BE1826" s="784"/>
      <c r="BF1826" s="784"/>
      <c r="BG1826" s="784"/>
      <c r="BH1826" s="784"/>
      <c r="BI1826" s="784"/>
      <c r="BJ1826" s="784"/>
      <c r="BK1826" s="784"/>
      <c r="BL1826" s="784"/>
      <c r="BM1826" s="784"/>
      <c r="BN1826" s="784"/>
      <c r="BO1826" s="784"/>
      <c r="BP1826" s="784"/>
      <c r="BQ1826" s="784"/>
      <c r="BR1826" s="784"/>
      <c r="BS1826" s="784"/>
      <c r="BT1826" s="784"/>
      <c r="BU1826" s="784"/>
      <c r="BV1826" s="784"/>
      <c r="BW1826" s="784"/>
      <c r="BX1826" s="784"/>
      <c r="BY1826" s="784"/>
      <c r="BZ1826" s="784"/>
      <c r="CA1826" s="784"/>
      <c r="CB1826" s="784"/>
      <c r="CC1826" s="784"/>
      <c r="CD1826" s="784"/>
      <c r="CE1826" s="784"/>
      <c r="CF1826" s="784"/>
      <c r="CG1826" s="784"/>
      <c r="CH1826" s="784"/>
      <c r="CI1826" s="784"/>
      <c r="CJ1826" s="784"/>
      <c r="CK1826" s="784"/>
      <c r="CL1826" s="784"/>
      <c r="CM1826" s="784"/>
      <c r="CN1826" s="784"/>
      <c r="CO1826" s="784"/>
      <c r="CP1826" s="784"/>
      <c r="CQ1826" s="784"/>
      <c r="CR1826" s="784"/>
      <c r="CS1826" s="784"/>
      <c r="CT1826" s="784"/>
      <c r="CU1826" s="784"/>
      <c r="CV1826" s="784"/>
      <c r="CW1826" s="784"/>
      <c r="CX1826" s="784"/>
      <c r="CY1826" s="784"/>
      <c r="CZ1826" s="784"/>
      <c r="DA1826" s="784"/>
      <c r="DB1826" s="784"/>
      <c r="DC1826" s="784"/>
      <c r="DD1826" s="784"/>
      <c r="DE1826" s="784"/>
      <c r="DF1826" s="784"/>
      <c r="DG1826" s="784"/>
      <c r="DH1826" s="784"/>
      <c r="DI1826" s="784"/>
      <c r="DJ1826" s="784"/>
      <c r="DK1826" s="784"/>
      <c r="DL1826" s="784"/>
      <c r="DM1826" s="784"/>
      <c r="DN1826" s="784"/>
      <c r="DO1826" s="784"/>
      <c r="DP1826" s="784"/>
      <c r="DQ1826" s="784"/>
      <c r="DR1826" s="784"/>
      <c r="DS1826" s="784"/>
      <c r="DT1826" s="784"/>
      <c r="DU1826" s="784"/>
      <c r="DV1826" s="784"/>
      <c r="DW1826" s="784"/>
      <c r="DX1826" s="784"/>
      <c r="DY1826" s="784"/>
      <c r="DZ1826" s="784"/>
      <c r="EA1826" s="784"/>
      <c r="EB1826" s="784"/>
      <c r="EC1826" s="784"/>
      <c r="ED1826" s="784"/>
      <c r="EE1826" s="784"/>
      <c r="EF1826" s="784"/>
      <c r="EG1826" s="784"/>
      <c r="EH1826" s="784"/>
      <c r="EI1826" s="784"/>
      <c r="EJ1826" s="784"/>
      <c r="EK1826" s="784"/>
      <c r="EL1826" s="784"/>
      <c r="EM1826" s="784"/>
      <c r="EN1826" s="784"/>
      <c r="EO1826" s="784"/>
      <c r="EP1826" s="784"/>
      <c r="EQ1826" s="784"/>
      <c r="ER1826" s="784"/>
      <c r="ES1826" s="784"/>
      <c r="ET1826" s="784"/>
      <c r="EU1826" s="784"/>
      <c r="EV1826" s="784"/>
      <c r="EW1826" s="784"/>
      <c r="EX1826" s="784"/>
      <c r="EY1826" s="784"/>
      <c r="EZ1826" s="784"/>
      <c r="FA1826" s="784"/>
      <c r="FB1826" s="784"/>
      <c r="FC1826" s="784"/>
      <c r="FD1826" s="784"/>
      <c r="FE1826" s="784"/>
      <c r="FF1826" s="784"/>
      <c r="FG1826" s="784"/>
      <c r="FH1826" s="784"/>
      <c r="FI1826" s="784"/>
      <c r="FJ1826" s="784"/>
      <c r="FK1826" s="784"/>
      <c r="FL1826" s="784"/>
      <c r="FM1826" s="784"/>
      <c r="FN1826" s="784"/>
      <c r="FO1826" s="784"/>
      <c r="FP1826" s="784"/>
      <c r="FQ1826" s="784"/>
      <c r="FR1826" s="784"/>
      <c r="FS1826" s="784"/>
      <c r="FT1826" s="784"/>
      <c r="FU1826" s="784"/>
      <c r="FV1826" s="784"/>
      <c r="FW1826" s="784"/>
      <c r="FX1826" s="784"/>
      <c r="FY1826" s="784"/>
      <c r="FZ1826" s="784"/>
      <c r="GA1826" s="784"/>
      <c r="GB1826" s="784"/>
      <c r="GC1826" s="784"/>
    </row>
    <row r="1827" spans="1:185" s="742" customFormat="1" ht="37.5" customHeight="1">
      <c r="A1827" s="793">
        <v>10</v>
      </c>
      <c r="B1827" s="781" t="s">
        <v>2754</v>
      </c>
      <c r="C1827" s="1157" t="s">
        <v>223</v>
      </c>
      <c r="D1827" s="782">
        <v>5</v>
      </c>
      <c r="E1827" s="782"/>
      <c r="F1827" s="753">
        <f>E1827*D1827</f>
        <v>0</v>
      </c>
      <c r="G1827" s="791"/>
      <c r="H1827" s="791"/>
      <c r="I1827" s="791"/>
      <c r="J1827" s="791"/>
      <c r="K1827" s="791"/>
      <c r="L1827" s="791"/>
      <c r="M1827" s="791"/>
      <c r="N1827" s="791"/>
      <c r="O1827" s="791"/>
      <c r="P1827" s="784"/>
      <c r="Q1827" s="784"/>
      <c r="R1827" s="784"/>
      <c r="S1827" s="784"/>
      <c r="T1827" s="784"/>
      <c r="U1827" s="784"/>
      <c r="V1827" s="784"/>
      <c r="W1827" s="784"/>
      <c r="X1827" s="784"/>
      <c r="Y1827" s="784"/>
      <c r="Z1827" s="784"/>
      <c r="AA1827" s="784"/>
      <c r="AB1827" s="784"/>
      <c r="AC1827" s="784"/>
      <c r="AD1827" s="784"/>
      <c r="AE1827" s="784"/>
      <c r="AF1827" s="784"/>
      <c r="AG1827" s="784"/>
      <c r="AH1827" s="784"/>
      <c r="AI1827" s="784"/>
      <c r="AJ1827" s="784"/>
      <c r="AK1827" s="784"/>
      <c r="AL1827" s="784"/>
      <c r="AM1827" s="784"/>
      <c r="AN1827" s="784"/>
      <c r="AO1827" s="784"/>
      <c r="AP1827" s="784"/>
      <c r="AQ1827" s="784"/>
      <c r="AR1827" s="784"/>
      <c r="AS1827" s="784"/>
      <c r="AT1827" s="784"/>
      <c r="AU1827" s="784"/>
      <c r="AV1827" s="784"/>
      <c r="AW1827" s="784"/>
      <c r="AX1827" s="784"/>
      <c r="AY1827" s="784"/>
      <c r="AZ1827" s="784"/>
      <c r="BA1827" s="784"/>
      <c r="BB1827" s="784"/>
      <c r="BC1827" s="784"/>
      <c r="BD1827" s="784"/>
      <c r="BE1827" s="784"/>
      <c r="BF1827" s="784"/>
      <c r="BG1827" s="784"/>
      <c r="BH1827" s="784"/>
      <c r="BI1827" s="784"/>
      <c r="BJ1827" s="784"/>
      <c r="BK1827" s="784"/>
      <c r="BL1827" s="784"/>
      <c r="BM1827" s="784"/>
      <c r="BN1827" s="784"/>
      <c r="BO1827" s="784"/>
      <c r="BP1827" s="784"/>
      <c r="BQ1827" s="784"/>
      <c r="BR1827" s="784"/>
      <c r="BS1827" s="784"/>
      <c r="BT1827" s="784"/>
      <c r="BU1827" s="784"/>
      <c r="BV1827" s="784"/>
      <c r="BW1827" s="784"/>
      <c r="BX1827" s="784"/>
      <c r="BY1827" s="784"/>
      <c r="BZ1827" s="784"/>
      <c r="CA1827" s="784"/>
      <c r="CB1827" s="784"/>
      <c r="CC1827" s="784"/>
      <c r="CD1827" s="784"/>
      <c r="CE1827" s="784"/>
      <c r="CF1827" s="784"/>
      <c r="CG1827" s="784"/>
      <c r="CH1827" s="784"/>
      <c r="CI1827" s="784"/>
      <c r="CJ1827" s="784"/>
      <c r="CK1827" s="784"/>
      <c r="CL1827" s="784"/>
      <c r="CM1827" s="784"/>
      <c r="CN1827" s="784"/>
      <c r="CO1827" s="784"/>
      <c r="CP1827" s="784"/>
      <c r="CQ1827" s="784"/>
      <c r="CR1827" s="784"/>
      <c r="CS1827" s="784"/>
      <c r="CT1827" s="784"/>
      <c r="CU1827" s="784"/>
      <c r="CV1827" s="784"/>
      <c r="CW1827" s="784"/>
      <c r="CX1827" s="784"/>
      <c r="CY1827" s="784"/>
      <c r="CZ1827" s="784"/>
      <c r="DA1827" s="784"/>
      <c r="DB1827" s="784"/>
      <c r="DC1827" s="784"/>
      <c r="DD1827" s="784"/>
      <c r="DE1827" s="784"/>
      <c r="DF1827" s="784"/>
      <c r="DG1827" s="784"/>
      <c r="DH1827" s="784"/>
      <c r="DI1827" s="784"/>
      <c r="DJ1827" s="784"/>
      <c r="DK1827" s="784"/>
      <c r="DL1827" s="784"/>
      <c r="DM1827" s="784"/>
      <c r="DN1827" s="784"/>
      <c r="DO1827" s="784"/>
      <c r="DP1827" s="784"/>
      <c r="DQ1827" s="784"/>
      <c r="DR1827" s="784"/>
      <c r="DS1827" s="784"/>
      <c r="DT1827" s="784"/>
      <c r="DU1827" s="784"/>
      <c r="DV1827" s="784"/>
      <c r="DW1827" s="784"/>
      <c r="DX1827" s="784"/>
      <c r="DY1827" s="784"/>
      <c r="DZ1827" s="784"/>
      <c r="EA1827" s="784"/>
      <c r="EB1827" s="784"/>
      <c r="EC1827" s="784"/>
      <c r="ED1827" s="784"/>
      <c r="EE1827" s="784"/>
      <c r="EF1827" s="784"/>
      <c r="EG1827" s="784"/>
      <c r="EH1827" s="784"/>
      <c r="EI1827" s="784"/>
      <c r="EJ1827" s="784"/>
      <c r="EK1827" s="784"/>
      <c r="EL1827" s="784"/>
      <c r="EM1827" s="784"/>
      <c r="EN1827" s="784"/>
      <c r="EO1827" s="784"/>
      <c r="EP1827" s="784"/>
      <c r="EQ1827" s="784"/>
      <c r="ER1827" s="784"/>
      <c r="ES1827" s="784"/>
      <c r="ET1827" s="784"/>
      <c r="EU1827" s="784"/>
      <c r="EV1827" s="784"/>
      <c r="EW1827" s="784"/>
      <c r="EX1827" s="784"/>
      <c r="EY1827" s="784"/>
      <c r="EZ1827" s="784"/>
      <c r="FA1827" s="784"/>
      <c r="FB1827" s="784"/>
      <c r="FC1827" s="784"/>
      <c r="FD1827" s="784"/>
      <c r="FE1827" s="784"/>
      <c r="FF1827" s="784"/>
      <c r="FG1827" s="784"/>
      <c r="FH1827" s="784"/>
      <c r="FI1827" s="784"/>
      <c r="FJ1827" s="784"/>
      <c r="FK1827" s="784"/>
      <c r="FL1827" s="784"/>
      <c r="FM1827" s="784"/>
      <c r="FN1827" s="784"/>
      <c r="FO1827" s="784"/>
      <c r="FP1827" s="784"/>
      <c r="FQ1827" s="784"/>
      <c r="FR1827" s="784"/>
      <c r="FS1827" s="784"/>
      <c r="FT1827" s="784"/>
      <c r="FU1827" s="784"/>
      <c r="FV1827" s="784"/>
      <c r="FW1827" s="784"/>
      <c r="FX1827" s="784"/>
      <c r="FY1827" s="784"/>
      <c r="FZ1827" s="784"/>
      <c r="GA1827" s="784"/>
      <c r="GB1827" s="784"/>
      <c r="GC1827" s="784"/>
    </row>
    <row r="1828" spans="1:185" s="742" customFormat="1" ht="13.5" customHeight="1">
      <c r="A1828" s="793"/>
      <c r="B1828" s="781"/>
      <c r="C1828" s="1157"/>
      <c r="D1828" s="782"/>
      <c r="E1828" s="782"/>
      <c r="F1828" s="753"/>
      <c r="G1828" s="791"/>
      <c r="H1828" s="791"/>
      <c r="I1828" s="791"/>
      <c r="J1828" s="791"/>
      <c r="K1828" s="791"/>
      <c r="L1828" s="791"/>
      <c r="M1828" s="791"/>
      <c r="N1828" s="791"/>
      <c r="O1828" s="791"/>
      <c r="P1828" s="784"/>
      <c r="Q1828" s="784"/>
      <c r="R1828" s="784"/>
      <c r="S1828" s="784"/>
      <c r="T1828" s="784"/>
      <c r="U1828" s="784"/>
      <c r="V1828" s="784"/>
      <c r="W1828" s="784"/>
      <c r="X1828" s="784"/>
      <c r="Y1828" s="784"/>
      <c r="Z1828" s="784"/>
      <c r="AA1828" s="784"/>
      <c r="AB1828" s="784"/>
      <c r="AC1828" s="784"/>
      <c r="AD1828" s="784"/>
      <c r="AE1828" s="784"/>
      <c r="AF1828" s="784"/>
      <c r="AG1828" s="784"/>
      <c r="AH1828" s="784"/>
      <c r="AI1828" s="784"/>
      <c r="AJ1828" s="784"/>
      <c r="AK1828" s="784"/>
      <c r="AL1828" s="784"/>
      <c r="AM1828" s="784"/>
      <c r="AN1828" s="784"/>
      <c r="AO1828" s="784"/>
      <c r="AP1828" s="784"/>
      <c r="AQ1828" s="784"/>
      <c r="AR1828" s="784"/>
      <c r="AS1828" s="784"/>
      <c r="AT1828" s="784"/>
      <c r="AU1828" s="784"/>
      <c r="AV1828" s="784"/>
      <c r="AW1828" s="784"/>
      <c r="AX1828" s="784"/>
      <c r="AY1828" s="784"/>
      <c r="AZ1828" s="784"/>
      <c r="BA1828" s="784"/>
      <c r="BB1828" s="784"/>
      <c r="BC1828" s="784"/>
      <c r="BD1828" s="784"/>
      <c r="BE1828" s="784"/>
      <c r="BF1828" s="784"/>
      <c r="BG1828" s="784"/>
      <c r="BH1828" s="784"/>
      <c r="BI1828" s="784"/>
      <c r="BJ1828" s="784"/>
      <c r="BK1828" s="784"/>
      <c r="BL1828" s="784"/>
      <c r="BM1828" s="784"/>
      <c r="BN1828" s="784"/>
      <c r="BO1828" s="784"/>
      <c r="BP1828" s="784"/>
      <c r="BQ1828" s="784"/>
      <c r="BR1828" s="784"/>
      <c r="BS1828" s="784"/>
      <c r="BT1828" s="784"/>
      <c r="BU1828" s="784"/>
      <c r="BV1828" s="784"/>
      <c r="BW1828" s="784"/>
      <c r="BX1828" s="784"/>
      <c r="BY1828" s="784"/>
      <c r="BZ1828" s="784"/>
      <c r="CA1828" s="784"/>
      <c r="CB1828" s="784"/>
      <c r="CC1828" s="784"/>
      <c r="CD1828" s="784"/>
      <c r="CE1828" s="784"/>
      <c r="CF1828" s="784"/>
      <c r="CG1828" s="784"/>
      <c r="CH1828" s="784"/>
      <c r="CI1828" s="784"/>
      <c r="CJ1828" s="784"/>
      <c r="CK1828" s="784"/>
      <c r="CL1828" s="784"/>
      <c r="CM1828" s="784"/>
      <c r="CN1828" s="784"/>
      <c r="CO1828" s="784"/>
      <c r="CP1828" s="784"/>
      <c r="CQ1828" s="784"/>
      <c r="CR1828" s="784"/>
      <c r="CS1828" s="784"/>
      <c r="CT1828" s="784"/>
      <c r="CU1828" s="784"/>
      <c r="CV1828" s="784"/>
      <c r="CW1828" s="784"/>
      <c r="CX1828" s="784"/>
      <c r="CY1828" s="784"/>
      <c r="CZ1828" s="784"/>
      <c r="DA1828" s="784"/>
      <c r="DB1828" s="784"/>
      <c r="DC1828" s="784"/>
      <c r="DD1828" s="784"/>
      <c r="DE1828" s="784"/>
      <c r="DF1828" s="784"/>
      <c r="DG1828" s="784"/>
      <c r="DH1828" s="784"/>
      <c r="DI1828" s="784"/>
      <c r="DJ1828" s="784"/>
      <c r="DK1828" s="784"/>
      <c r="DL1828" s="784"/>
      <c r="DM1828" s="784"/>
      <c r="DN1828" s="784"/>
      <c r="DO1828" s="784"/>
      <c r="DP1828" s="784"/>
      <c r="DQ1828" s="784"/>
      <c r="DR1828" s="784"/>
      <c r="DS1828" s="784"/>
      <c r="DT1828" s="784"/>
      <c r="DU1828" s="784"/>
      <c r="DV1828" s="784"/>
      <c r="DW1828" s="784"/>
      <c r="DX1828" s="784"/>
      <c r="DY1828" s="784"/>
      <c r="DZ1828" s="784"/>
      <c r="EA1828" s="784"/>
      <c r="EB1828" s="784"/>
      <c r="EC1828" s="784"/>
      <c r="ED1828" s="784"/>
      <c r="EE1828" s="784"/>
      <c r="EF1828" s="784"/>
      <c r="EG1828" s="784"/>
      <c r="EH1828" s="784"/>
      <c r="EI1828" s="784"/>
      <c r="EJ1828" s="784"/>
      <c r="EK1828" s="784"/>
      <c r="EL1828" s="784"/>
      <c r="EM1828" s="784"/>
      <c r="EN1828" s="784"/>
      <c r="EO1828" s="784"/>
      <c r="EP1828" s="784"/>
      <c r="EQ1828" s="784"/>
      <c r="ER1828" s="784"/>
      <c r="ES1828" s="784"/>
      <c r="ET1828" s="784"/>
      <c r="EU1828" s="784"/>
      <c r="EV1828" s="784"/>
      <c r="EW1828" s="784"/>
      <c r="EX1828" s="784"/>
      <c r="EY1828" s="784"/>
      <c r="EZ1828" s="784"/>
      <c r="FA1828" s="784"/>
      <c r="FB1828" s="784"/>
      <c r="FC1828" s="784"/>
      <c r="FD1828" s="784"/>
      <c r="FE1828" s="784"/>
      <c r="FF1828" s="784"/>
      <c r="FG1828" s="784"/>
      <c r="FH1828" s="784"/>
      <c r="FI1828" s="784"/>
      <c r="FJ1828" s="784"/>
      <c r="FK1828" s="784"/>
      <c r="FL1828" s="784"/>
      <c r="FM1828" s="784"/>
      <c r="FN1828" s="784"/>
      <c r="FO1828" s="784"/>
      <c r="FP1828" s="784"/>
      <c r="FQ1828" s="784"/>
      <c r="FR1828" s="784"/>
      <c r="FS1828" s="784"/>
      <c r="FT1828" s="784"/>
      <c r="FU1828" s="784"/>
      <c r="FV1828" s="784"/>
      <c r="FW1828" s="784"/>
      <c r="FX1828" s="784"/>
      <c r="FY1828" s="784"/>
      <c r="FZ1828" s="784"/>
      <c r="GA1828" s="784"/>
      <c r="GB1828" s="784"/>
      <c r="GC1828" s="784"/>
    </row>
    <row r="1829" spans="1:185" s="772" customFormat="1" ht="25.5">
      <c r="A1829" s="793"/>
      <c r="B1829" s="774" t="s">
        <v>2195</v>
      </c>
      <c r="C1829" s="770"/>
      <c r="D1829" s="987"/>
      <c r="E1829" s="771"/>
      <c r="F1829" s="771"/>
    </row>
    <row r="1830" spans="1:185" s="772" customFormat="1" ht="6.75" customHeight="1">
      <c r="A1830" s="793"/>
      <c r="B1830" s="774"/>
      <c r="C1830" s="770"/>
      <c r="D1830" s="987"/>
      <c r="E1830" s="771"/>
      <c r="F1830" s="771"/>
    </row>
    <row r="1831" spans="1:185" s="772" customFormat="1">
      <c r="A1831" s="793">
        <v>11</v>
      </c>
      <c r="B1831" s="774" t="s">
        <v>2196</v>
      </c>
      <c r="C1831" s="770" t="s">
        <v>1236</v>
      </c>
      <c r="D1831" s="987">
        <v>100</v>
      </c>
      <c r="E1831" s="771"/>
      <c r="F1831" s="771">
        <f>E1831*D1831</f>
        <v>0</v>
      </c>
    </row>
    <row r="1832" spans="1:185" s="742" customFormat="1">
      <c r="A1832" s="793"/>
      <c r="B1832" s="781"/>
      <c r="C1832" s="1157"/>
      <c r="D1832" s="782"/>
      <c r="E1832" s="782"/>
      <c r="F1832" s="753"/>
      <c r="G1832" s="791"/>
      <c r="H1832" s="791"/>
      <c r="I1832" s="791"/>
      <c r="J1832" s="791"/>
      <c r="K1832" s="791"/>
      <c r="L1832" s="791"/>
      <c r="M1832" s="791"/>
      <c r="N1832" s="791"/>
      <c r="O1832" s="791"/>
      <c r="P1832" s="784"/>
      <c r="Q1832" s="784"/>
      <c r="R1832" s="784"/>
      <c r="S1832" s="784"/>
      <c r="T1832" s="784"/>
      <c r="U1832" s="784"/>
      <c r="V1832" s="784"/>
      <c r="W1832" s="784"/>
      <c r="X1832" s="784"/>
      <c r="Y1832" s="784"/>
      <c r="Z1832" s="784"/>
      <c r="AA1832" s="784"/>
      <c r="AB1832" s="784"/>
      <c r="AC1832" s="784"/>
      <c r="AD1832" s="784"/>
      <c r="AE1832" s="784"/>
      <c r="AF1832" s="784"/>
      <c r="AG1832" s="784"/>
      <c r="AH1832" s="784"/>
      <c r="AI1832" s="784"/>
      <c r="AJ1832" s="784"/>
      <c r="AK1832" s="784"/>
      <c r="AL1832" s="784"/>
      <c r="AM1832" s="784"/>
      <c r="AN1832" s="784"/>
      <c r="AO1832" s="784"/>
      <c r="AP1832" s="784"/>
      <c r="AQ1832" s="784"/>
      <c r="AR1832" s="784"/>
      <c r="AS1832" s="784"/>
      <c r="AT1832" s="784"/>
      <c r="AU1832" s="784"/>
      <c r="AV1832" s="784"/>
      <c r="AW1832" s="784"/>
      <c r="AX1832" s="784"/>
      <c r="AY1832" s="784"/>
      <c r="AZ1832" s="784"/>
      <c r="BA1832" s="784"/>
      <c r="BB1832" s="784"/>
      <c r="BC1832" s="784"/>
      <c r="BD1832" s="784"/>
      <c r="BE1832" s="784"/>
      <c r="BF1832" s="784"/>
      <c r="BG1832" s="784"/>
      <c r="BH1832" s="784"/>
      <c r="BI1832" s="784"/>
      <c r="BJ1832" s="784"/>
      <c r="BK1832" s="784"/>
      <c r="BL1832" s="784"/>
      <c r="BM1832" s="784"/>
      <c r="BN1832" s="784"/>
      <c r="BO1832" s="784"/>
      <c r="BP1832" s="784"/>
      <c r="BQ1832" s="784"/>
      <c r="BR1832" s="784"/>
      <c r="BS1832" s="784"/>
      <c r="BT1832" s="784"/>
      <c r="BU1832" s="784"/>
      <c r="BV1832" s="784"/>
      <c r="BW1832" s="784"/>
      <c r="BX1832" s="784"/>
      <c r="BY1832" s="784"/>
      <c r="BZ1832" s="784"/>
      <c r="CA1832" s="784"/>
      <c r="CB1832" s="784"/>
      <c r="CC1832" s="784"/>
      <c r="CD1832" s="784"/>
      <c r="CE1832" s="784"/>
      <c r="CF1832" s="784"/>
      <c r="CG1832" s="784"/>
      <c r="CH1832" s="784"/>
      <c r="CI1832" s="784"/>
      <c r="CJ1832" s="784"/>
      <c r="CK1832" s="784"/>
      <c r="CL1832" s="784"/>
      <c r="CM1832" s="784"/>
      <c r="CN1832" s="784"/>
      <c r="CO1832" s="784"/>
      <c r="CP1832" s="784"/>
      <c r="CQ1832" s="784"/>
      <c r="CR1832" s="784"/>
      <c r="CS1832" s="784"/>
      <c r="CT1832" s="784"/>
      <c r="CU1832" s="784"/>
      <c r="CV1832" s="784"/>
      <c r="CW1832" s="784"/>
      <c r="CX1832" s="784"/>
      <c r="CY1832" s="784"/>
      <c r="CZ1832" s="784"/>
      <c r="DA1832" s="784"/>
      <c r="DB1832" s="784"/>
      <c r="DC1832" s="784"/>
      <c r="DD1832" s="784"/>
      <c r="DE1832" s="784"/>
      <c r="DF1832" s="784"/>
      <c r="DG1832" s="784"/>
      <c r="DH1832" s="784"/>
      <c r="DI1832" s="784"/>
      <c r="DJ1832" s="784"/>
      <c r="DK1832" s="784"/>
      <c r="DL1832" s="784"/>
      <c r="DM1832" s="784"/>
      <c r="DN1832" s="784"/>
      <c r="DO1832" s="784"/>
      <c r="DP1832" s="784"/>
      <c r="DQ1832" s="784"/>
      <c r="DR1832" s="784"/>
      <c r="DS1832" s="784"/>
      <c r="DT1832" s="784"/>
      <c r="DU1832" s="784"/>
      <c r="DV1832" s="784"/>
      <c r="DW1832" s="784"/>
      <c r="DX1832" s="784"/>
      <c r="DY1832" s="784"/>
      <c r="DZ1832" s="784"/>
      <c r="EA1832" s="784"/>
      <c r="EB1832" s="784"/>
      <c r="EC1832" s="784"/>
      <c r="ED1832" s="784"/>
      <c r="EE1832" s="784"/>
      <c r="EF1832" s="784"/>
      <c r="EG1832" s="784"/>
      <c r="EH1832" s="784"/>
      <c r="EI1832" s="784"/>
      <c r="EJ1832" s="784"/>
      <c r="EK1832" s="784"/>
      <c r="EL1832" s="784"/>
      <c r="EM1832" s="784"/>
      <c r="EN1832" s="784"/>
      <c r="EO1832" s="784"/>
      <c r="EP1832" s="784"/>
      <c r="EQ1832" s="784"/>
      <c r="ER1832" s="784"/>
      <c r="ES1832" s="784"/>
      <c r="ET1832" s="784"/>
      <c r="EU1832" s="784"/>
      <c r="EV1832" s="784"/>
      <c r="EW1832" s="784"/>
      <c r="EX1832" s="784"/>
      <c r="EY1832" s="784"/>
      <c r="EZ1832" s="784"/>
      <c r="FA1832" s="784"/>
      <c r="FB1832" s="784"/>
      <c r="FC1832" s="784"/>
      <c r="FD1832" s="784"/>
      <c r="FE1832" s="784"/>
      <c r="FF1832" s="784"/>
      <c r="FG1832" s="784"/>
      <c r="FH1832" s="784"/>
      <c r="FI1832" s="784"/>
      <c r="FJ1832" s="784"/>
      <c r="FK1832" s="784"/>
      <c r="FL1832" s="784"/>
      <c r="FM1832" s="784"/>
      <c r="FN1832" s="784"/>
      <c r="FO1832" s="784"/>
      <c r="FP1832" s="784"/>
      <c r="FQ1832" s="784"/>
      <c r="FR1832" s="784"/>
      <c r="FS1832" s="784"/>
      <c r="FT1832" s="784"/>
      <c r="FU1832" s="784"/>
      <c r="FV1832" s="784"/>
      <c r="FW1832" s="784"/>
      <c r="FX1832" s="784"/>
      <c r="FY1832" s="784"/>
      <c r="FZ1832" s="784"/>
      <c r="GA1832" s="784"/>
      <c r="GB1832" s="784"/>
      <c r="GC1832" s="784"/>
    </row>
    <row r="1833" spans="1:185" s="742" customFormat="1" ht="12.75" customHeight="1">
      <c r="A1833" s="793">
        <v>12</v>
      </c>
      <c r="B1833" s="781" t="s">
        <v>2215</v>
      </c>
      <c r="C1833" s="1157" t="s">
        <v>1236</v>
      </c>
      <c r="D1833" s="782">
        <v>480</v>
      </c>
      <c r="E1833" s="782"/>
      <c r="F1833" s="753">
        <f>E1833*D1833</f>
        <v>0</v>
      </c>
      <c r="G1833" s="791"/>
      <c r="H1833" s="791"/>
      <c r="I1833" s="791"/>
      <c r="J1833" s="791"/>
      <c r="K1833" s="791"/>
      <c r="L1833" s="791"/>
      <c r="M1833" s="791"/>
      <c r="N1833" s="791"/>
      <c r="O1833" s="791"/>
      <c r="P1833" s="784"/>
      <c r="Q1833" s="784"/>
      <c r="R1833" s="784"/>
      <c r="S1833" s="784"/>
      <c r="T1833" s="784"/>
      <c r="U1833" s="784"/>
      <c r="V1833" s="784"/>
      <c r="W1833" s="784"/>
      <c r="X1833" s="784"/>
      <c r="Y1833" s="784"/>
      <c r="Z1833" s="784"/>
      <c r="AA1833" s="784"/>
      <c r="AB1833" s="784"/>
      <c r="AC1833" s="784"/>
      <c r="AD1833" s="784"/>
      <c r="AE1833" s="784"/>
      <c r="AF1833" s="784"/>
      <c r="AG1833" s="784"/>
      <c r="AH1833" s="784"/>
      <c r="AI1833" s="784"/>
      <c r="AJ1833" s="784"/>
      <c r="AK1833" s="784"/>
      <c r="AL1833" s="784"/>
      <c r="AM1833" s="784"/>
      <c r="AN1833" s="784"/>
      <c r="AO1833" s="784"/>
      <c r="AP1833" s="784"/>
      <c r="AQ1833" s="784"/>
      <c r="AR1833" s="784"/>
      <c r="AS1833" s="784"/>
      <c r="AT1833" s="784"/>
      <c r="AU1833" s="784"/>
      <c r="AV1833" s="784"/>
      <c r="AW1833" s="784"/>
      <c r="AX1833" s="784"/>
      <c r="AY1833" s="784"/>
      <c r="AZ1833" s="784"/>
      <c r="BA1833" s="784"/>
      <c r="BB1833" s="784"/>
      <c r="BC1833" s="784"/>
      <c r="BD1833" s="784"/>
      <c r="BE1833" s="784"/>
      <c r="BF1833" s="784"/>
      <c r="BG1833" s="784"/>
      <c r="BH1833" s="784"/>
      <c r="BI1833" s="784"/>
      <c r="BJ1833" s="784"/>
      <c r="BK1833" s="784"/>
      <c r="BL1833" s="784"/>
      <c r="BM1833" s="784"/>
      <c r="BN1833" s="784"/>
      <c r="BO1833" s="784"/>
      <c r="BP1833" s="784"/>
      <c r="BQ1833" s="784"/>
      <c r="BR1833" s="784"/>
      <c r="BS1833" s="784"/>
      <c r="BT1833" s="784"/>
      <c r="BU1833" s="784"/>
      <c r="BV1833" s="784"/>
      <c r="BW1833" s="784"/>
      <c r="BX1833" s="784"/>
      <c r="BY1833" s="784"/>
      <c r="BZ1833" s="784"/>
      <c r="CA1833" s="784"/>
      <c r="CB1833" s="784"/>
      <c r="CC1833" s="784"/>
      <c r="CD1833" s="784"/>
      <c r="CE1833" s="784"/>
      <c r="CF1833" s="784"/>
      <c r="CG1833" s="784"/>
      <c r="CH1833" s="784"/>
      <c r="CI1833" s="784"/>
      <c r="CJ1833" s="784"/>
      <c r="CK1833" s="784"/>
      <c r="CL1833" s="784"/>
      <c r="CM1833" s="784"/>
      <c r="CN1833" s="784"/>
      <c r="CO1833" s="784"/>
      <c r="CP1833" s="784"/>
      <c r="CQ1833" s="784"/>
      <c r="CR1833" s="784"/>
      <c r="CS1833" s="784"/>
      <c r="CT1833" s="784"/>
      <c r="CU1833" s="784"/>
      <c r="CV1833" s="784"/>
      <c r="CW1833" s="784"/>
      <c r="CX1833" s="784"/>
      <c r="CY1833" s="784"/>
      <c r="CZ1833" s="784"/>
      <c r="DA1833" s="784"/>
      <c r="DB1833" s="784"/>
      <c r="DC1833" s="784"/>
      <c r="DD1833" s="784"/>
      <c r="DE1833" s="784"/>
      <c r="DF1833" s="784"/>
      <c r="DG1833" s="784"/>
      <c r="DH1833" s="784"/>
      <c r="DI1833" s="784"/>
      <c r="DJ1833" s="784"/>
      <c r="DK1833" s="784"/>
      <c r="DL1833" s="784"/>
      <c r="DM1833" s="784"/>
      <c r="DN1833" s="784"/>
      <c r="DO1833" s="784"/>
      <c r="DP1833" s="784"/>
      <c r="DQ1833" s="784"/>
      <c r="DR1833" s="784"/>
      <c r="DS1833" s="784"/>
      <c r="DT1833" s="784"/>
      <c r="DU1833" s="784"/>
      <c r="DV1833" s="784"/>
      <c r="DW1833" s="784"/>
      <c r="DX1833" s="784"/>
      <c r="DY1833" s="784"/>
      <c r="DZ1833" s="784"/>
      <c r="EA1833" s="784"/>
      <c r="EB1833" s="784"/>
      <c r="EC1833" s="784"/>
      <c r="ED1833" s="784"/>
      <c r="EE1833" s="784"/>
      <c r="EF1833" s="784"/>
      <c r="EG1833" s="784"/>
      <c r="EH1833" s="784"/>
      <c r="EI1833" s="784"/>
      <c r="EJ1833" s="784"/>
      <c r="EK1833" s="784"/>
      <c r="EL1833" s="784"/>
      <c r="EM1833" s="784"/>
      <c r="EN1833" s="784"/>
      <c r="EO1833" s="784"/>
      <c r="EP1833" s="784"/>
      <c r="EQ1833" s="784"/>
      <c r="ER1833" s="784"/>
      <c r="ES1833" s="784"/>
      <c r="ET1833" s="784"/>
      <c r="EU1833" s="784"/>
      <c r="EV1833" s="784"/>
      <c r="EW1833" s="784"/>
      <c r="EX1833" s="784"/>
      <c r="EY1833" s="784"/>
      <c r="EZ1833" s="784"/>
      <c r="FA1833" s="784"/>
      <c r="FB1833" s="784"/>
      <c r="FC1833" s="784"/>
      <c r="FD1833" s="784"/>
      <c r="FE1833" s="784"/>
      <c r="FF1833" s="784"/>
      <c r="FG1833" s="784"/>
      <c r="FH1833" s="784"/>
      <c r="FI1833" s="784"/>
      <c r="FJ1833" s="784"/>
      <c r="FK1833" s="784"/>
      <c r="FL1833" s="784"/>
      <c r="FM1833" s="784"/>
      <c r="FN1833" s="784"/>
      <c r="FO1833" s="784"/>
      <c r="FP1833" s="784"/>
      <c r="FQ1833" s="784"/>
      <c r="FR1833" s="784"/>
      <c r="FS1833" s="784"/>
      <c r="FT1833" s="784"/>
      <c r="FU1833" s="784"/>
      <c r="FV1833" s="784"/>
      <c r="FW1833" s="784"/>
      <c r="FX1833" s="784"/>
      <c r="FY1833" s="784"/>
      <c r="FZ1833" s="784"/>
      <c r="GA1833" s="784"/>
      <c r="GB1833" s="784"/>
      <c r="GC1833" s="784"/>
    </row>
    <row r="1834" spans="1:185" s="742" customFormat="1">
      <c r="A1834" s="793"/>
      <c r="B1834" s="781"/>
      <c r="C1834" s="1157"/>
      <c r="D1834" s="782"/>
      <c r="E1834" s="782"/>
      <c r="F1834" s="753"/>
      <c r="G1834" s="791"/>
      <c r="H1834" s="791"/>
      <c r="I1834" s="791"/>
      <c r="J1834" s="791"/>
      <c r="K1834" s="791"/>
      <c r="L1834" s="791"/>
      <c r="M1834" s="791"/>
      <c r="N1834" s="791"/>
      <c r="O1834" s="791"/>
      <c r="P1834" s="784"/>
      <c r="Q1834" s="784"/>
      <c r="R1834" s="784"/>
      <c r="S1834" s="784"/>
      <c r="T1834" s="784"/>
      <c r="U1834" s="784"/>
      <c r="V1834" s="784"/>
      <c r="W1834" s="784"/>
      <c r="X1834" s="784"/>
      <c r="Y1834" s="784"/>
      <c r="Z1834" s="784"/>
      <c r="AA1834" s="784"/>
      <c r="AB1834" s="784"/>
      <c r="AC1834" s="784"/>
      <c r="AD1834" s="784"/>
      <c r="AE1834" s="784"/>
      <c r="AF1834" s="784"/>
      <c r="AG1834" s="784"/>
      <c r="AH1834" s="784"/>
      <c r="AI1834" s="784"/>
      <c r="AJ1834" s="784"/>
      <c r="AK1834" s="784"/>
      <c r="AL1834" s="784"/>
      <c r="AM1834" s="784"/>
      <c r="AN1834" s="784"/>
      <c r="AO1834" s="784"/>
      <c r="AP1834" s="784"/>
      <c r="AQ1834" s="784"/>
      <c r="AR1834" s="784"/>
      <c r="AS1834" s="784"/>
      <c r="AT1834" s="784"/>
      <c r="AU1834" s="784"/>
      <c r="AV1834" s="784"/>
      <c r="AW1834" s="784"/>
      <c r="AX1834" s="784"/>
      <c r="AY1834" s="784"/>
      <c r="AZ1834" s="784"/>
      <c r="BA1834" s="784"/>
      <c r="BB1834" s="784"/>
      <c r="BC1834" s="784"/>
      <c r="BD1834" s="784"/>
      <c r="BE1834" s="784"/>
      <c r="BF1834" s="784"/>
      <c r="BG1834" s="784"/>
      <c r="BH1834" s="784"/>
      <c r="BI1834" s="784"/>
      <c r="BJ1834" s="784"/>
      <c r="BK1834" s="784"/>
      <c r="BL1834" s="784"/>
      <c r="BM1834" s="784"/>
      <c r="BN1834" s="784"/>
      <c r="BO1834" s="784"/>
      <c r="BP1834" s="784"/>
      <c r="BQ1834" s="784"/>
      <c r="BR1834" s="784"/>
      <c r="BS1834" s="784"/>
      <c r="BT1834" s="784"/>
      <c r="BU1834" s="784"/>
      <c r="BV1834" s="784"/>
      <c r="BW1834" s="784"/>
      <c r="BX1834" s="784"/>
      <c r="BY1834" s="784"/>
      <c r="BZ1834" s="784"/>
      <c r="CA1834" s="784"/>
      <c r="CB1834" s="784"/>
      <c r="CC1834" s="784"/>
      <c r="CD1834" s="784"/>
      <c r="CE1834" s="784"/>
      <c r="CF1834" s="784"/>
      <c r="CG1834" s="784"/>
      <c r="CH1834" s="784"/>
      <c r="CI1834" s="784"/>
      <c r="CJ1834" s="784"/>
      <c r="CK1834" s="784"/>
      <c r="CL1834" s="784"/>
      <c r="CM1834" s="784"/>
      <c r="CN1834" s="784"/>
      <c r="CO1834" s="784"/>
      <c r="CP1834" s="784"/>
      <c r="CQ1834" s="784"/>
      <c r="CR1834" s="784"/>
      <c r="CS1834" s="784"/>
      <c r="CT1834" s="784"/>
      <c r="CU1834" s="784"/>
      <c r="CV1834" s="784"/>
      <c r="CW1834" s="784"/>
      <c r="CX1834" s="784"/>
      <c r="CY1834" s="784"/>
      <c r="CZ1834" s="784"/>
      <c r="DA1834" s="784"/>
      <c r="DB1834" s="784"/>
      <c r="DC1834" s="784"/>
      <c r="DD1834" s="784"/>
      <c r="DE1834" s="784"/>
      <c r="DF1834" s="784"/>
      <c r="DG1834" s="784"/>
      <c r="DH1834" s="784"/>
      <c r="DI1834" s="784"/>
      <c r="DJ1834" s="784"/>
      <c r="DK1834" s="784"/>
      <c r="DL1834" s="784"/>
      <c r="DM1834" s="784"/>
      <c r="DN1834" s="784"/>
      <c r="DO1834" s="784"/>
      <c r="DP1834" s="784"/>
      <c r="DQ1834" s="784"/>
      <c r="DR1834" s="784"/>
      <c r="DS1834" s="784"/>
      <c r="DT1834" s="784"/>
      <c r="DU1834" s="784"/>
      <c r="DV1834" s="784"/>
      <c r="DW1834" s="784"/>
      <c r="DX1834" s="784"/>
      <c r="DY1834" s="784"/>
      <c r="DZ1834" s="784"/>
      <c r="EA1834" s="784"/>
      <c r="EB1834" s="784"/>
      <c r="EC1834" s="784"/>
      <c r="ED1834" s="784"/>
      <c r="EE1834" s="784"/>
      <c r="EF1834" s="784"/>
      <c r="EG1834" s="784"/>
      <c r="EH1834" s="784"/>
      <c r="EI1834" s="784"/>
      <c r="EJ1834" s="784"/>
      <c r="EK1834" s="784"/>
      <c r="EL1834" s="784"/>
      <c r="EM1834" s="784"/>
      <c r="EN1834" s="784"/>
      <c r="EO1834" s="784"/>
      <c r="EP1834" s="784"/>
      <c r="EQ1834" s="784"/>
      <c r="ER1834" s="784"/>
      <c r="ES1834" s="784"/>
      <c r="ET1834" s="784"/>
      <c r="EU1834" s="784"/>
      <c r="EV1834" s="784"/>
      <c r="EW1834" s="784"/>
      <c r="EX1834" s="784"/>
      <c r="EY1834" s="784"/>
      <c r="EZ1834" s="784"/>
      <c r="FA1834" s="784"/>
      <c r="FB1834" s="784"/>
      <c r="FC1834" s="784"/>
      <c r="FD1834" s="784"/>
      <c r="FE1834" s="784"/>
      <c r="FF1834" s="784"/>
      <c r="FG1834" s="784"/>
      <c r="FH1834" s="784"/>
      <c r="FI1834" s="784"/>
      <c r="FJ1834" s="784"/>
      <c r="FK1834" s="784"/>
      <c r="FL1834" s="784"/>
      <c r="FM1834" s="784"/>
      <c r="FN1834" s="784"/>
      <c r="FO1834" s="784"/>
      <c r="FP1834" s="784"/>
      <c r="FQ1834" s="784"/>
      <c r="FR1834" s="784"/>
      <c r="FS1834" s="784"/>
      <c r="FT1834" s="784"/>
      <c r="FU1834" s="784"/>
      <c r="FV1834" s="784"/>
      <c r="FW1834" s="784"/>
      <c r="FX1834" s="784"/>
      <c r="FY1834" s="784"/>
      <c r="FZ1834" s="784"/>
      <c r="GA1834" s="784"/>
      <c r="GB1834" s="784"/>
      <c r="GC1834" s="784"/>
    </row>
    <row r="1835" spans="1:185" s="742" customFormat="1" ht="72">
      <c r="A1835" s="793">
        <v>13</v>
      </c>
      <c r="B1835" s="781" t="s">
        <v>2755</v>
      </c>
      <c r="C1835" s="1157" t="s">
        <v>1346</v>
      </c>
      <c r="D1835" s="782">
        <v>1</v>
      </c>
      <c r="E1835" s="782"/>
      <c r="F1835" s="753">
        <f>E1835*D1835</f>
        <v>0</v>
      </c>
      <c r="G1835" s="791"/>
      <c r="H1835" s="791"/>
      <c r="I1835" s="791"/>
      <c r="J1835" s="791"/>
      <c r="K1835" s="791"/>
      <c r="L1835" s="791"/>
      <c r="M1835" s="791"/>
      <c r="N1835" s="791"/>
      <c r="O1835" s="791"/>
      <c r="P1835" s="784"/>
      <c r="Q1835" s="784"/>
      <c r="R1835" s="784"/>
      <c r="S1835" s="784"/>
      <c r="T1835" s="784"/>
      <c r="U1835" s="784"/>
      <c r="V1835" s="784"/>
      <c r="W1835" s="784"/>
      <c r="X1835" s="784"/>
      <c r="Y1835" s="784"/>
      <c r="Z1835" s="784"/>
      <c r="AA1835" s="784"/>
      <c r="AB1835" s="784"/>
      <c r="AC1835" s="784"/>
      <c r="AD1835" s="784"/>
      <c r="AE1835" s="784"/>
      <c r="AF1835" s="784"/>
      <c r="AG1835" s="784"/>
      <c r="AH1835" s="784"/>
      <c r="AI1835" s="784"/>
      <c r="AJ1835" s="784"/>
      <c r="AK1835" s="784"/>
      <c r="AL1835" s="784"/>
      <c r="AM1835" s="784"/>
      <c r="AN1835" s="784"/>
      <c r="AO1835" s="784"/>
      <c r="AP1835" s="784"/>
      <c r="AQ1835" s="784"/>
      <c r="AR1835" s="784"/>
      <c r="AS1835" s="784"/>
      <c r="AT1835" s="784"/>
      <c r="AU1835" s="784"/>
      <c r="AV1835" s="784"/>
      <c r="AW1835" s="784"/>
      <c r="AX1835" s="784"/>
      <c r="AY1835" s="784"/>
      <c r="AZ1835" s="784"/>
      <c r="BA1835" s="784"/>
      <c r="BB1835" s="784"/>
      <c r="BC1835" s="784"/>
      <c r="BD1835" s="784"/>
      <c r="BE1835" s="784"/>
      <c r="BF1835" s="784"/>
      <c r="BG1835" s="784"/>
      <c r="BH1835" s="784"/>
      <c r="BI1835" s="784"/>
      <c r="BJ1835" s="784"/>
      <c r="BK1835" s="784"/>
      <c r="BL1835" s="784"/>
      <c r="BM1835" s="784"/>
      <c r="BN1835" s="784"/>
      <c r="BO1835" s="784"/>
      <c r="BP1835" s="784"/>
      <c r="BQ1835" s="784"/>
      <c r="BR1835" s="784"/>
      <c r="BS1835" s="784"/>
      <c r="BT1835" s="784"/>
      <c r="BU1835" s="784"/>
      <c r="BV1835" s="784"/>
      <c r="BW1835" s="784"/>
      <c r="BX1835" s="784"/>
      <c r="BY1835" s="784"/>
      <c r="BZ1835" s="784"/>
      <c r="CA1835" s="784"/>
      <c r="CB1835" s="784"/>
      <c r="CC1835" s="784"/>
      <c r="CD1835" s="784"/>
      <c r="CE1835" s="784"/>
      <c r="CF1835" s="784"/>
      <c r="CG1835" s="784"/>
      <c r="CH1835" s="784"/>
      <c r="CI1835" s="784"/>
      <c r="CJ1835" s="784"/>
      <c r="CK1835" s="784"/>
      <c r="CL1835" s="784"/>
      <c r="CM1835" s="784"/>
      <c r="CN1835" s="784"/>
      <c r="CO1835" s="784"/>
      <c r="CP1835" s="784"/>
      <c r="CQ1835" s="784"/>
      <c r="CR1835" s="784"/>
      <c r="CS1835" s="784"/>
      <c r="CT1835" s="784"/>
      <c r="CU1835" s="784"/>
      <c r="CV1835" s="784"/>
      <c r="CW1835" s="784"/>
      <c r="CX1835" s="784"/>
      <c r="CY1835" s="784"/>
      <c r="CZ1835" s="784"/>
      <c r="DA1835" s="784"/>
      <c r="DB1835" s="784"/>
      <c r="DC1835" s="784"/>
      <c r="DD1835" s="784"/>
      <c r="DE1835" s="784"/>
      <c r="DF1835" s="784"/>
      <c r="DG1835" s="784"/>
      <c r="DH1835" s="784"/>
      <c r="DI1835" s="784"/>
      <c r="DJ1835" s="784"/>
      <c r="DK1835" s="784"/>
      <c r="DL1835" s="784"/>
      <c r="DM1835" s="784"/>
      <c r="DN1835" s="784"/>
      <c r="DO1835" s="784"/>
      <c r="DP1835" s="784"/>
      <c r="DQ1835" s="784"/>
      <c r="DR1835" s="784"/>
      <c r="DS1835" s="784"/>
      <c r="DT1835" s="784"/>
      <c r="DU1835" s="784"/>
      <c r="DV1835" s="784"/>
      <c r="DW1835" s="784"/>
      <c r="DX1835" s="784"/>
      <c r="DY1835" s="784"/>
      <c r="DZ1835" s="784"/>
      <c r="EA1835" s="784"/>
      <c r="EB1835" s="784"/>
      <c r="EC1835" s="784"/>
      <c r="ED1835" s="784"/>
      <c r="EE1835" s="784"/>
      <c r="EF1835" s="784"/>
      <c r="EG1835" s="784"/>
      <c r="EH1835" s="784"/>
      <c r="EI1835" s="784"/>
      <c r="EJ1835" s="784"/>
      <c r="EK1835" s="784"/>
      <c r="EL1835" s="784"/>
      <c r="EM1835" s="784"/>
      <c r="EN1835" s="784"/>
      <c r="EO1835" s="784"/>
      <c r="EP1835" s="784"/>
      <c r="EQ1835" s="784"/>
      <c r="ER1835" s="784"/>
      <c r="ES1835" s="784"/>
      <c r="ET1835" s="784"/>
      <c r="EU1835" s="784"/>
      <c r="EV1835" s="784"/>
      <c r="EW1835" s="784"/>
      <c r="EX1835" s="784"/>
      <c r="EY1835" s="784"/>
      <c r="EZ1835" s="784"/>
      <c r="FA1835" s="784"/>
      <c r="FB1835" s="784"/>
      <c r="FC1835" s="784"/>
      <c r="FD1835" s="784"/>
      <c r="FE1835" s="784"/>
      <c r="FF1835" s="784"/>
      <c r="FG1835" s="784"/>
      <c r="FH1835" s="784"/>
      <c r="FI1835" s="784"/>
      <c r="FJ1835" s="784"/>
      <c r="FK1835" s="784"/>
      <c r="FL1835" s="784"/>
      <c r="FM1835" s="784"/>
      <c r="FN1835" s="784"/>
      <c r="FO1835" s="784"/>
      <c r="FP1835" s="784"/>
      <c r="FQ1835" s="784"/>
      <c r="FR1835" s="784"/>
      <c r="FS1835" s="784"/>
      <c r="FT1835" s="784"/>
      <c r="FU1835" s="784"/>
      <c r="FV1835" s="784"/>
      <c r="FW1835" s="784"/>
      <c r="FX1835" s="784"/>
      <c r="FY1835" s="784"/>
      <c r="FZ1835" s="784"/>
      <c r="GA1835" s="784"/>
      <c r="GB1835" s="784"/>
      <c r="GC1835" s="784"/>
    </row>
    <row r="1836" spans="1:185" s="742" customFormat="1">
      <c r="A1836" s="793"/>
      <c r="B1836" s="781"/>
      <c r="C1836" s="1157"/>
      <c r="D1836" s="782"/>
      <c r="E1836" s="782"/>
      <c r="F1836" s="753"/>
      <c r="G1836" s="791"/>
      <c r="H1836" s="791"/>
      <c r="I1836" s="791"/>
      <c r="J1836" s="791"/>
      <c r="K1836" s="791"/>
      <c r="L1836" s="791"/>
      <c r="M1836" s="791"/>
      <c r="N1836" s="791"/>
      <c r="O1836" s="791"/>
      <c r="P1836" s="784"/>
      <c r="Q1836" s="784"/>
      <c r="R1836" s="784"/>
      <c r="S1836" s="784"/>
      <c r="T1836" s="784"/>
      <c r="U1836" s="784"/>
      <c r="V1836" s="784"/>
      <c r="W1836" s="784"/>
      <c r="X1836" s="784"/>
      <c r="Y1836" s="784"/>
      <c r="Z1836" s="784"/>
      <c r="AA1836" s="784"/>
      <c r="AB1836" s="784"/>
      <c r="AC1836" s="784"/>
      <c r="AD1836" s="784"/>
      <c r="AE1836" s="784"/>
      <c r="AF1836" s="784"/>
      <c r="AG1836" s="784"/>
      <c r="AH1836" s="784"/>
      <c r="AI1836" s="784"/>
      <c r="AJ1836" s="784"/>
      <c r="AK1836" s="784"/>
      <c r="AL1836" s="784"/>
      <c r="AM1836" s="784"/>
      <c r="AN1836" s="784"/>
      <c r="AO1836" s="784"/>
      <c r="AP1836" s="784"/>
      <c r="AQ1836" s="784"/>
      <c r="AR1836" s="784"/>
      <c r="AS1836" s="784"/>
      <c r="AT1836" s="784"/>
      <c r="AU1836" s="784"/>
      <c r="AV1836" s="784"/>
      <c r="AW1836" s="784"/>
      <c r="AX1836" s="784"/>
      <c r="AY1836" s="784"/>
      <c r="AZ1836" s="784"/>
      <c r="BA1836" s="784"/>
      <c r="BB1836" s="784"/>
      <c r="BC1836" s="784"/>
      <c r="BD1836" s="784"/>
      <c r="BE1836" s="784"/>
      <c r="BF1836" s="784"/>
      <c r="BG1836" s="784"/>
      <c r="BH1836" s="784"/>
      <c r="BI1836" s="784"/>
      <c r="BJ1836" s="784"/>
      <c r="BK1836" s="784"/>
      <c r="BL1836" s="784"/>
      <c r="BM1836" s="784"/>
      <c r="BN1836" s="784"/>
      <c r="BO1836" s="784"/>
      <c r="BP1836" s="784"/>
      <c r="BQ1836" s="784"/>
      <c r="BR1836" s="784"/>
      <c r="BS1836" s="784"/>
      <c r="BT1836" s="784"/>
      <c r="BU1836" s="784"/>
      <c r="BV1836" s="784"/>
      <c r="BW1836" s="784"/>
      <c r="BX1836" s="784"/>
      <c r="BY1836" s="784"/>
      <c r="BZ1836" s="784"/>
      <c r="CA1836" s="784"/>
      <c r="CB1836" s="784"/>
      <c r="CC1836" s="784"/>
      <c r="CD1836" s="784"/>
      <c r="CE1836" s="784"/>
      <c r="CF1836" s="784"/>
      <c r="CG1836" s="784"/>
      <c r="CH1836" s="784"/>
      <c r="CI1836" s="784"/>
      <c r="CJ1836" s="784"/>
      <c r="CK1836" s="784"/>
      <c r="CL1836" s="784"/>
      <c r="CM1836" s="784"/>
      <c r="CN1836" s="784"/>
      <c r="CO1836" s="784"/>
      <c r="CP1836" s="784"/>
      <c r="CQ1836" s="784"/>
      <c r="CR1836" s="784"/>
      <c r="CS1836" s="784"/>
      <c r="CT1836" s="784"/>
      <c r="CU1836" s="784"/>
      <c r="CV1836" s="784"/>
      <c r="CW1836" s="784"/>
      <c r="CX1836" s="784"/>
      <c r="CY1836" s="784"/>
      <c r="CZ1836" s="784"/>
      <c r="DA1836" s="784"/>
      <c r="DB1836" s="784"/>
      <c r="DC1836" s="784"/>
      <c r="DD1836" s="784"/>
      <c r="DE1836" s="784"/>
      <c r="DF1836" s="784"/>
      <c r="DG1836" s="784"/>
      <c r="DH1836" s="784"/>
      <c r="DI1836" s="784"/>
      <c r="DJ1836" s="784"/>
      <c r="DK1836" s="784"/>
      <c r="DL1836" s="784"/>
      <c r="DM1836" s="784"/>
      <c r="DN1836" s="784"/>
      <c r="DO1836" s="784"/>
      <c r="DP1836" s="784"/>
      <c r="DQ1836" s="784"/>
      <c r="DR1836" s="784"/>
      <c r="DS1836" s="784"/>
      <c r="DT1836" s="784"/>
      <c r="DU1836" s="784"/>
      <c r="DV1836" s="784"/>
      <c r="DW1836" s="784"/>
      <c r="DX1836" s="784"/>
      <c r="DY1836" s="784"/>
      <c r="DZ1836" s="784"/>
      <c r="EA1836" s="784"/>
      <c r="EB1836" s="784"/>
      <c r="EC1836" s="784"/>
      <c r="ED1836" s="784"/>
      <c r="EE1836" s="784"/>
      <c r="EF1836" s="784"/>
      <c r="EG1836" s="784"/>
      <c r="EH1836" s="784"/>
      <c r="EI1836" s="784"/>
      <c r="EJ1836" s="784"/>
      <c r="EK1836" s="784"/>
      <c r="EL1836" s="784"/>
      <c r="EM1836" s="784"/>
      <c r="EN1836" s="784"/>
      <c r="EO1836" s="784"/>
      <c r="EP1836" s="784"/>
      <c r="EQ1836" s="784"/>
      <c r="ER1836" s="784"/>
      <c r="ES1836" s="784"/>
      <c r="ET1836" s="784"/>
      <c r="EU1836" s="784"/>
      <c r="EV1836" s="784"/>
      <c r="EW1836" s="784"/>
      <c r="EX1836" s="784"/>
      <c r="EY1836" s="784"/>
      <c r="EZ1836" s="784"/>
      <c r="FA1836" s="784"/>
      <c r="FB1836" s="784"/>
      <c r="FC1836" s="784"/>
      <c r="FD1836" s="784"/>
      <c r="FE1836" s="784"/>
      <c r="FF1836" s="784"/>
      <c r="FG1836" s="784"/>
      <c r="FH1836" s="784"/>
      <c r="FI1836" s="784"/>
      <c r="FJ1836" s="784"/>
      <c r="FK1836" s="784"/>
      <c r="FL1836" s="784"/>
      <c r="FM1836" s="784"/>
      <c r="FN1836" s="784"/>
      <c r="FO1836" s="784"/>
      <c r="FP1836" s="784"/>
      <c r="FQ1836" s="784"/>
      <c r="FR1836" s="784"/>
      <c r="FS1836" s="784"/>
      <c r="FT1836" s="784"/>
      <c r="FU1836" s="784"/>
      <c r="FV1836" s="784"/>
      <c r="FW1836" s="784"/>
      <c r="FX1836" s="784"/>
      <c r="FY1836" s="784"/>
      <c r="FZ1836" s="784"/>
      <c r="GA1836" s="784"/>
      <c r="GB1836" s="784"/>
      <c r="GC1836" s="784"/>
    </row>
    <row r="1837" spans="1:185" s="742" customFormat="1" ht="216.75">
      <c r="A1837" s="793">
        <v>14</v>
      </c>
      <c r="B1837" s="779" t="s">
        <v>2756</v>
      </c>
      <c r="C1837" s="1157" t="s">
        <v>1346</v>
      </c>
      <c r="D1837" s="782">
        <v>1</v>
      </c>
      <c r="E1837" s="782"/>
      <c r="F1837" s="753">
        <f>E1837*D1837</f>
        <v>0</v>
      </c>
      <c r="G1837" s="791"/>
      <c r="H1837" s="791"/>
      <c r="I1837" s="791"/>
      <c r="J1837" s="791"/>
      <c r="K1837" s="791"/>
      <c r="L1837" s="791"/>
      <c r="M1837" s="791"/>
      <c r="N1837" s="791"/>
      <c r="O1837" s="791"/>
      <c r="P1837" s="784"/>
      <c r="Q1837" s="784"/>
      <c r="R1837" s="784"/>
      <c r="S1837" s="784"/>
      <c r="T1837" s="784"/>
      <c r="U1837" s="784"/>
      <c r="V1837" s="784"/>
      <c r="W1837" s="784"/>
      <c r="X1837" s="784"/>
      <c r="Y1837" s="784"/>
      <c r="Z1837" s="784"/>
      <c r="AA1837" s="784"/>
      <c r="AB1837" s="784"/>
      <c r="AC1837" s="784"/>
      <c r="AD1837" s="784"/>
      <c r="AE1837" s="784"/>
      <c r="AF1837" s="784"/>
      <c r="AG1837" s="784"/>
      <c r="AH1837" s="784"/>
      <c r="AI1837" s="784"/>
      <c r="AJ1837" s="784"/>
      <c r="AK1837" s="784"/>
      <c r="AL1837" s="784"/>
      <c r="AM1837" s="784"/>
      <c r="AN1837" s="784"/>
      <c r="AO1837" s="784"/>
      <c r="AP1837" s="784"/>
      <c r="AQ1837" s="784"/>
      <c r="AR1837" s="784"/>
      <c r="AS1837" s="784"/>
      <c r="AT1837" s="784"/>
      <c r="AU1837" s="784"/>
      <c r="AV1837" s="784"/>
      <c r="AW1837" s="784"/>
      <c r="AX1837" s="784"/>
      <c r="AY1837" s="784"/>
      <c r="AZ1837" s="784"/>
      <c r="BA1837" s="784"/>
      <c r="BB1837" s="784"/>
      <c r="BC1837" s="784"/>
      <c r="BD1837" s="784"/>
      <c r="BE1837" s="784"/>
      <c r="BF1837" s="784"/>
      <c r="BG1837" s="784"/>
      <c r="BH1837" s="784"/>
      <c r="BI1837" s="784"/>
      <c r="BJ1837" s="784"/>
      <c r="BK1837" s="784"/>
      <c r="BL1837" s="784"/>
      <c r="BM1837" s="784"/>
      <c r="BN1837" s="784"/>
      <c r="BO1837" s="784"/>
      <c r="BP1837" s="784"/>
      <c r="BQ1837" s="784"/>
      <c r="BR1837" s="784"/>
      <c r="BS1837" s="784"/>
      <c r="BT1837" s="784"/>
      <c r="BU1837" s="784"/>
      <c r="BV1837" s="784"/>
      <c r="BW1837" s="784"/>
      <c r="BX1837" s="784"/>
      <c r="BY1837" s="784"/>
      <c r="BZ1837" s="784"/>
      <c r="CA1837" s="784"/>
      <c r="CB1837" s="784"/>
      <c r="CC1837" s="784"/>
      <c r="CD1837" s="784"/>
      <c r="CE1837" s="784"/>
      <c r="CF1837" s="784"/>
      <c r="CG1837" s="784"/>
      <c r="CH1837" s="784"/>
      <c r="CI1837" s="784"/>
      <c r="CJ1837" s="784"/>
      <c r="CK1837" s="784"/>
      <c r="CL1837" s="784"/>
      <c r="CM1837" s="784"/>
      <c r="CN1837" s="784"/>
      <c r="CO1837" s="784"/>
      <c r="CP1837" s="784"/>
      <c r="CQ1837" s="784"/>
      <c r="CR1837" s="784"/>
      <c r="CS1837" s="784"/>
      <c r="CT1837" s="784"/>
      <c r="CU1837" s="784"/>
      <c r="CV1837" s="784"/>
      <c r="CW1837" s="784"/>
      <c r="CX1837" s="784"/>
      <c r="CY1837" s="784"/>
      <c r="CZ1837" s="784"/>
      <c r="DA1837" s="784"/>
      <c r="DB1837" s="784"/>
      <c r="DC1837" s="784"/>
      <c r="DD1837" s="784"/>
      <c r="DE1837" s="784"/>
      <c r="DF1837" s="784"/>
      <c r="DG1837" s="784"/>
      <c r="DH1837" s="784"/>
      <c r="DI1837" s="784"/>
      <c r="DJ1837" s="784"/>
      <c r="DK1837" s="784"/>
      <c r="DL1837" s="784"/>
      <c r="DM1837" s="784"/>
      <c r="DN1837" s="784"/>
      <c r="DO1837" s="784"/>
      <c r="DP1837" s="784"/>
      <c r="DQ1837" s="784"/>
      <c r="DR1837" s="784"/>
      <c r="DS1837" s="784"/>
      <c r="DT1837" s="784"/>
      <c r="DU1837" s="784"/>
      <c r="DV1837" s="784"/>
      <c r="DW1837" s="784"/>
      <c r="DX1837" s="784"/>
      <c r="DY1837" s="784"/>
      <c r="DZ1837" s="784"/>
      <c r="EA1837" s="784"/>
      <c r="EB1837" s="784"/>
      <c r="EC1837" s="784"/>
      <c r="ED1837" s="784"/>
      <c r="EE1837" s="784"/>
      <c r="EF1837" s="784"/>
      <c r="EG1837" s="784"/>
      <c r="EH1837" s="784"/>
      <c r="EI1837" s="784"/>
      <c r="EJ1837" s="784"/>
      <c r="EK1837" s="784"/>
      <c r="EL1837" s="784"/>
      <c r="EM1837" s="784"/>
      <c r="EN1837" s="784"/>
      <c r="EO1837" s="784"/>
      <c r="EP1837" s="784"/>
      <c r="EQ1837" s="784"/>
      <c r="ER1837" s="784"/>
      <c r="ES1837" s="784"/>
      <c r="ET1837" s="784"/>
      <c r="EU1837" s="784"/>
      <c r="EV1837" s="784"/>
      <c r="EW1837" s="784"/>
      <c r="EX1837" s="784"/>
      <c r="EY1837" s="784"/>
      <c r="EZ1837" s="784"/>
      <c r="FA1837" s="784"/>
      <c r="FB1837" s="784"/>
      <c r="FC1837" s="784"/>
      <c r="FD1837" s="784"/>
      <c r="FE1837" s="784"/>
      <c r="FF1837" s="784"/>
      <c r="FG1837" s="784"/>
      <c r="FH1837" s="784"/>
      <c r="FI1837" s="784"/>
      <c r="FJ1837" s="784"/>
      <c r="FK1837" s="784"/>
      <c r="FL1837" s="784"/>
      <c r="FM1837" s="784"/>
      <c r="FN1837" s="784"/>
      <c r="FO1837" s="784"/>
      <c r="FP1837" s="784"/>
      <c r="FQ1837" s="784"/>
      <c r="FR1837" s="784"/>
      <c r="FS1837" s="784"/>
      <c r="FT1837" s="784"/>
      <c r="FU1837" s="784"/>
      <c r="FV1837" s="784"/>
      <c r="FW1837" s="784"/>
      <c r="FX1837" s="784"/>
      <c r="FY1837" s="784"/>
      <c r="FZ1837" s="784"/>
      <c r="GA1837" s="784"/>
      <c r="GB1837" s="784"/>
      <c r="GC1837" s="784"/>
    </row>
    <row r="1838" spans="1:185" s="772" customFormat="1">
      <c r="A1838" s="793"/>
      <c r="B1838" s="774"/>
      <c r="C1838" s="770"/>
      <c r="D1838" s="987"/>
      <c r="E1838" s="771"/>
      <c r="F1838" s="771"/>
    </row>
    <row r="1839" spans="1:185" s="737" customFormat="1" ht="127.5">
      <c r="A1839" s="793">
        <v>15</v>
      </c>
      <c r="B1839" s="779" t="s">
        <v>2757</v>
      </c>
      <c r="C1839" s="770" t="s">
        <v>223</v>
      </c>
      <c r="D1839" s="983">
        <v>3</v>
      </c>
      <c r="E1839" s="747"/>
      <c r="F1839" s="771">
        <f>E1839*D1839</f>
        <v>0</v>
      </c>
      <c r="G1839" s="747"/>
    </row>
    <row r="1840" spans="1:185" s="742" customFormat="1">
      <c r="A1840" s="793"/>
      <c r="B1840" s="781"/>
      <c r="C1840" s="1157"/>
      <c r="D1840" s="782"/>
      <c r="E1840" s="782"/>
      <c r="F1840" s="753"/>
      <c r="G1840" s="791"/>
      <c r="H1840" s="791"/>
      <c r="I1840" s="791"/>
      <c r="J1840" s="791"/>
      <c r="K1840" s="791"/>
      <c r="L1840" s="791"/>
      <c r="M1840" s="791"/>
      <c r="N1840" s="791"/>
      <c r="O1840" s="791"/>
      <c r="P1840" s="784"/>
      <c r="Q1840" s="784"/>
      <c r="R1840" s="784"/>
      <c r="S1840" s="784"/>
      <c r="T1840" s="784"/>
      <c r="U1840" s="784"/>
      <c r="V1840" s="784"/>
      <c r="W1840" s="784"/>
      <c r="X1840" s="784"/>
      <c r="Y1840" s="784"/>
      <c r="Z1840" s="784"/>
      <c r="AA1840" s="784"/>
      <c r="AB1840" s="784"/>
      <c r="AC1840" s="784"/>
      <c r="AD1840" s="784"/>
      <c r="AE1840" s="784"/>
      <c r="AF1840" s="784"/>
      <c r="AG1840" s="784"/>
      <c r="AH1840" s="784"/>
      <c r="AI1840" s="784"/>
      <c r="AJ1840" s="784"/>
      <c r="AK1840" s="784"/>
      <c r="AL1840" s="784"/>
      <c r="AM1840" s="784"/>
      <c r="AN1840" s="784"/>
      <c r="AO1840" s="784"/>
      <c r="AP1840" s="784"/>
      <c r="AQ1840" s="784"/>
      <c r="AR1840" s="784"/>
      <c r="AS1840" s="784"/>
      <c r="AT1840" s="784"/>
      <c r="AU1840" s="784"/>
      <c r="AV1840" s="784"/>
      <c r="AW1840" s="784"/>
      <c r="AX1840" s="784"/>
      <c r="AY1840" s="784"/>
      <c r="AZ1840" s="784"/>
      <c r="BA1840" s="784"/>
      <c r="BB1840" s="784"/>
      <c r="BC1840" s="784"/>
      <c r="BD1840" s="784"/>
      <c r="BE1840" s="784"/>
      <c r="BF1840" s="784"/>
      <c r="BG1840" s="784"/>
      <c r="BH1840" s="784"/>
      <c r="BI1840" s="784"/>
      <c r="BJ1840" s="784"/>
      <c r="BK1840" s="784"/>
      <c r="BL1840" s="784"/>
      <c r="BM1840" s="784"/>
      <c r="BN1840" s="784"/>
      <c r="BO1840" s="784"/>
      <c r="BP1840" s="784"/>
      <c r="BQ1840" s="784"/>
      <c r="BR1840" s="784"/>
      <c r="BS1840" s="784"/>
      <c r="BT1840" s="784"/>
      <c r="BU1840" s="784"/>
      <c r="BV1840" s="784"/>
      <c r="BW1840" s="784"/>
      <c r="BX1840" s="784"/>
      <c r="BY1840" s="784"/>
      <c r="BZ1840" s="784"/>
      <c r="CA1840" s="784"/>
      <c r="CB1840" s="784"/>
      <c r="CC1840" s="784"/>
      <c r="CD1840" s="784"/>
      <c r="CE1840" s="784"/>
      <c r="CF1840" s="784"/>
      <c r="CG1840" s="784"/>
      <c r="CH1840" s="784"/>
      <c r="CI1840" s="784"/>
      <c r="CJ1840" s="784"/>
      <c r="CK1840" s="784"/>
      <c r="CL1840" s="784"/>
      <c r="CM1840" s="784"/>
      <c r="CN1840" s="784"/>
      <c r="CO1840" s="784"/>
      <c r="CP1840" s="784"/>
      <c r="CQ1840" s="784"/>
      <c r="CR1840" s="784"/>
      <c r="CS1840" s="784"/>
      <c r="CT1840" s="784"/>
      <c r="CU1840" s="784"/>
      <c r="CV1840" s="784"/>
      <c r="CW1840" s="784"/>
      <c r="CX1840" s="784"/>
      <c r="CY1840" s="784"/>
      <c r="CZ1840" s="784"/>
      <c r="DA1840" s="784"/>
      <c r="DB1840" s="784"/>
      <c r="DC1840" s="784"/>
      <c r="DD1840" s="784"/>
      <c r="DE1840" s="784"/>
      <c r="DF1840" s="784"/>
      <c r="DG1840" s="784"/>
      <c r="DH1840" s="784"/>
      <c r="DI1840" s="784"/>
      <c r="DJ1840" s="784"/>
      <c r="DK1840" s="784"/>
      <c r="DL1840" s="784"/>
      <c r="DM1840" s="784"/>
      <c r="DN1840" s="784"/>
      <c r="DO1840" s="784"/>
      <c r="DP1840" s="784"/>
      <c r="DQ1840" s="784"/>
      <c r="DR1840" s="784"/>
      <c r="DS1840" s="784"/>
      <c r="DT1840" s="784"/>
      <c r="DU1840" s="784"/>
      <c r="DV1840" s="784"/>
      <c r="DW1840" s="784"/>
      <c r="DX1840" s="784"/>
      <c r="DY1840" s="784"/>
      <c r="DZ1840" s="784"/>
      <c r="EA1840" s="784"/>
      <c r="EB1840" s="784"/>
      <c r="EC1840" s="784"/>
      <c r="ED1840" s="784"/>
      <c r="EE1840" s="784"/>
      <c r="EF1840" s="784"/>
      <c r="EG1840" s="784"/>
      <c r="EH1840" s="784"/>
      <c r="EI1840" s="784"/>
      <c r="EJ1840" s="784"/>
      <c r="EK1840" s="784"/>
      <c r="EL1840" s="784"/>
      <c r="EM1840" s="784"/>
      <c r="EN1840" s="784"/>
      <c r="EO1840" s="784"/>
      <c r="EP1840" s="784"/>
      <c r="EQ1840" s="784"/>
      <c r="ER1840" s="784"/>
      <c r="ES1840" s="784"/>
      <c r="ET1840" s="784"/>
      <c r="EU1840" s="784"/>
      <c r="EV1840" s="784"/>
      <c r="EW1840" s="784"/>
      <c r="EX1840" s="784"/>
      <c r="EY1840" s="784"/>
      <c r="EZ1840" s="784"/>
      <c r="FA1840" s="784"/>
      <c r="FB1840" s="784"/>
      <c r="FC1840" s="784"/>
      <c r="FD1840" s="784"/>
      <c r="FE1840" s="784"/>
      <c r="FF1840" s="784"/>
      <c r="FG1840" s="784"/>
      <c r="FH1840" s="784"/>
      <c r="FI1840" s="784"/>
      <c r="FJ1840" s="784"/>
      <c r="FK1840" s="784"/>
      <c r="FL1840" s="784"/>
      <c r="FM1840" s="784"/>
      <c r="FN1840" s="784"/>
      <c r="FO1840" s="784"/>
      <c r="FP1840" s="784"/>
      <c r="FQ1840" s="784"/>
      <c r="FR1840" s="784"/>
      <c r="FS1840" s="784"/>
      <c r="FT1840" s="784"/>
      <c r="FU1840" s="784"/>
      <c r="FV1840" s="784"/>
      <c r="FW1840" s="784"/>
      <c r="FX1840" s="784"/>
      <c r="FY1840" s="784"/>
      <c r="FZ1840" s="784"/>
      <c r="GA1840" s="784"/>
      <c r="GB1840" s="784"/>
      <c r="GC1840" s="784"/>
    </row>
    <row r="1841" spans="1:15" s="737" customFormat="1" ht="114.75">
      <c r="A1841" s="793">
        <v>16</v>
      </c>
      <c r="B1841" s="779" t="s">
        <v>2758</v>
      </c>
      <c r="C1841" s="770" t="s">
        <v>223</v>
      </c>
      <c r="D1841" s="983">
        <v>3</v>
      </c>
      <c r="E1841" s="747"/>
      <c r="F1841" s="771">
        <f>E1841*D1841</f>
        <v>0</v>
      </c>
      <c r="G1841" s="747"/>
    </row>
    <row r="1842" spans="1:15" s="737" customFormat="1">
      <c r="A1842" s="793"/>
      <c r="B1842" s="765"/>
      <c r="C1842" s="1154"/>
      <c r="D1842" s="983"/>
      <c r="E1842" s="747"/>
      <c r="F1842" s="747"/>
      <c r="G1842" s="794"/>
      <c r="H1842" s="772"/>
      <c r="I1842" s="772"/>
      <c r="J1842" s="772"/>
      <c r="K1842" s="772"/>
      <c r="L1842" s="772"/>
      <c r="M1842" s="772"/>
      <c r="N1842" s="772"/>
      <c r="O1842" s="772"/>
    </row>
    <row r="1843" spans="1:15" s="737" customFormat="1" ht="115.5" customHeight="1">
      <c r="A1843" s="793">
        <v>17</v>
      </c>
      <c r="B1843" s="767" t="s">
        <v>2759</v>
      </c>
      <c r="C1843" s="770" t="s">
        <v>223</v>
      </c>
      <c r="D1843" s="983">
        <v>1</v>
      </c>
      <c r="E1843" s="747"/>
      <c r="F1843" s="771">
        <f>E1843*D1843</f>
        <v>0</v>
      </c>
      <c r="G1843" s="747"/>
    </row>
    <row r="1844" spans="1:15" s="737" customFormat="1" ht="16.5" customHeight="1">
      <c r="A1844" s="793"/>
      <c r="B1844" s="767"/>
      <c r="C1844" s="770"/>
      <c r="D1844" s="983"/>
      <c r="E1844" s="747"/>
      <c r="F1844" s="771"/>
      <c r="G1844" s="747"/>
    </row>
    <row r="1845" spans="1:15" s="737" customFormat="1" ht="76.5" customHeight="1">
      <c r="A1845" s="793">
        <v>18</v>
      </c>
      <c r="B1845" s="767" t="s">
        <v>2760</v>
      </c>
      <c r="C1845" s="770" t="s">
        <v>223</v>
      </c>
      <c r="D1845" s="983">
        <v>2</v>
      </c>
      <c r="E1845" s="747"/>
      <c r="F1845" s="771">
        <f>E1845*D1845</f>
        <v>0</v>
      </c>
      <c r="G1845" s="747"/>
    </row>
    <row r="1846" spans="1:15" s="737" customFormat="1">
      <c r="A1846" s="785"/>
      <c r="B1846" s="779"/>
      <c r="C1846" s="770"/>
      <c r="D1846" s="983"/>
      <c r="E1846" s="747"/>
      <c r="F1846" s="771"/>
      <c r="G1846" s="747"/>
    </row>
    <row r="1847" spans="1:15" s="737" customFormat="1" ht="25.5">
      <c r="A1847" s="793">
        <v>19</v>
      </c>
      <c r="B1847" s="767" t="s">
        <v>2761</v>
      </c>
      <c r="C1847" s="770" t="s">
        <v>223</v>
      </c>
      <c r="D1847" s="983">
        <v>1</v>
      </c>
      <c r="E1847" s="747"/>
      <c r="F1847" s="771">
        <f>E1847*D1847</f>
        <v>0</v>
      </c>
      <c r="G1847" s="747"/>
    </row>
    <row r="1848" spans="1:15" s="737" customFormat="1">
      <c r="A1848" s="785"/>
      <c r="B1848" s="779"/>
      <c r="C1848" s="770"/>
      <c r="D1848" s="983"/>
      <c r="E1848" s="747"/>
      <c r="F1848" s="771"/>
      <c r="G1848" s="747"/>
    </row>
    <row r="1849" spans="1:15" s="737" customFormat="1" ht="165" customHeight="1">
      <c r="A1849" s="793">
        <v>20</v>
      </c>
      <c r="B1849" s="767" t="s">
        <v>2762</v>
      </c>
      <c r="C1849" s="770" t="s">
        <v>223</v>
      </c>
      <c r="D1849" s="983">
        <v>12</v>
      </c>
      <c r="E1849" s="747"/>
      <c r="F1849" s="771">
        <f>E1849*D1849</f>
        <v>0</v>
      </c>
      <c r="G1849" s="747"/>
    </row>
    <row r="1850" spans="1:15" s="737" customFormat="1">
      <c r="A1850" s="785"/>
      <c r="B1850" s="779"/>
      <c r="C1850" s="770"/>
      <c r="D1850" s="983"/>
      <c r="E1850" s="747"/>
      <c r="F1850" s="771"/>
      <c r="G1850" s="747"/>
    </row>
    <row r="1851" spans="1:15" s="737" customFormat="1" ht="51">
      <c r="A1851" s="793">
        <v>21</v>
      </c>
      <c r="B1851" s="767" t="s">
        <v>2763</v>
      </c>
      <c r="C1851" s="770" t="s">
        <v>223</v>
      </c>
      <c r="D1851" s="983">
        <v>12</v>
      </c>
      <c r="E1851" s="747"/>
      <c r="F1851" s="771">
        <f>E1851*D1851</f>
        <v>0</v>
      </c>
      <c r="G1851" s="747"/>
    </row>
    <row r="1852" spans="1:15" s="737" customFormat="1">
      <c r="A1852" s="785"/>
      <c r="B1852" s="779"/>
      <c r="C1852" s="770"/>
      <c r="D1852" s="983"/>
      <c r="E1852" s="747"/>
      <c r="F1852" s="771"/>
      <c r="G1852" s="747"/>
    </row>
    <row r="1853" spans="1:15" s="737" customFormat="1" ht="38.25">
      <c r="A1853" s="793">
        <v>22</v>
      </c>
      <c r="B1853" s="767" t="s">
        <v>2764</v>
      </c>
      <c r="C1853" s="770" t="s">
        <v>223</v>
      </c>
      <c r="D1853" s="983">
        <v>1</v>
      </c>
      <c r="E1853" s="747"/>
      <c r="F1853" s="771">
        <f>E1853*D1853</f>
        <v>0</v>
      </c>
      <c r="G1853" s="747"/>
    </row>
    <row r="1854" spans="1:15" s="737" customFormat="1">
      <c r="A1854" s="785"/>
      <c r="B1854" s="779"/>
      <c r="C1854" s="770"/>
      <c r="D1854" s="983"/>
      <c r="E1854" s="747"/>
      <c r="F1854" s="771"/>
      <c r="G1854" s="747"/>
    </row>
    <row r="1855" spans="1:15" s="737" customFormat="1" ht="38.25">
      <c r="A1855" s="793">
        <v>23</v>
      </c>
      <c r="B1855" s="767" t="s">
        <v>2765</v>
      </c>
      <c r="C1855" s="770" t="s">
        <v>223</v>
      </c>
      <c r="D1855" s="983">
        <v>1</v>
      </c>
      <c r="E1855" s="747"/>
      <c r="F1855" s="771">
        <f>E1855*D1855</f>
        <v>0</v>
      </c>
      <c r="G1855" s="747"/>
    </row>
    <row r="1856" spans="1:15" s="737" customFormat="1">
      <c r="A1856" s="785"/>
      <c r="B1856" s="779"/>
      <c r="C1856" s="770"/>
      <c r="D1856" s="983"/>
      <c r="E1856" s="747"/>
      <c r="F1856" s="771"/>
      <c r="G1856" s="747"/>
    </row>
    <row r="1857" spans="1:185" s="737" customFormat="1" ht="25.5">
      <c r="A1857" s="793">
        <v>24</v>
      </c>
      <c r="B1857" s="767" t="s">
        <v>2766</v>
      </c>
      <c r="C1857" s="770" t="s">
        <v>1236</v>
      </c>
      <c r="D1857" s="983">
        <v>600</v>
      </c>
      <c r="E1857" s="747"/>
      <c r="F1857" s="771">
        <f>E1857*D1857</f>
        <v>0</v>
      </c>
      <c r="G1857" s="747"/>
    </row>
    <row r="1858" spans="1:185" s="737" customFormat="1">
      <c r="A1858" s="785"/>
      <c r="B1858" s="779"/>
      <c r="C1858" s="770"/>
      <c r="D1858" s="983"/>
      <c r="E1858" s="747"/>
      <c r="F1858" s="771"/>
      <c r="G1858" s="747"/>
    </row>
    <row r="1859" spans="1:185" s="737" customFormat="1" ht="25.5">
      <c r="A1859" s="793">
        <v>25</v>
      </c>
      <c r="B1859" s="767" t="s">
        <v>2767</v>
      </c>
      <c r="C1859" s="770" t="s">
        <v>1236</v>
      </c>
      <c r="D1859" s="983">
        <v>150</v>
      </c>
      <c r="E1859" s="747"/>
      <c r="F1859" s="771">
        <f>E1859*D1859</f>
        <v>0</v>
      </c>
      <c r="G1859" s="747"/>
    </row>
    <row r="1860" spans="1:185" s="737" customFormat="1">
      <c r="A1860" s="785"/>
      <c r="B1860" s="779"/>
      <c r="C1860" s="770"/>
      <c r="D1860" s="983"/>
      <c r="E1860" s="747"/>
      <c r="F1860" s="771"/>
      <c r="G1860" s="747"/>
    </row>
    <row r="1861" spans="1:185" s="737" customFormat="1" ht="25.5">
      <c r="A1861" s="793">
        <v>26</v>
      </c>
      <c r="B1861" s="767" t="s">
        <v>2768</v>
      </c>
      <c r="C1861" s="770" t="s">
        <v>1236</v>
      </c>
      <c r="D1861" s="983">
        <v>45</v>
      </c>
      <c r="E1861" s="747"/>
      <c r="F1861" s="771">
        <f>E1861*D1861</f>
        <v>0</v>
      </c>
      <c r="G1861" s="747"/>
    </row>
    <row r="1862" spans="1:185" s="737" customFormat="1">
      <c r="A1862" s="785"/>
      <c r="B1862" s="779"/>
      <c r="C1862" s="770"/>
      <c r="D1862" s="983"/>
      <c r="E1862" s="747"/>
      <c r="F1862" s="771"/>
      <c r="G1862" s="747"/>
    </row>
    <row r="1863" spans="1:185" s="737" customFormat="1" ht="24" customHeight="1">
      <c r="A1863" s="793">
        <v>27</v>
      </c>
      <c r="B1863" s="767" t="s">
        <v>2769</v>
      </c>
      <c r="C1863" s="770" t="s">
        <v>1236</v>
      </c>
      <c r="D1863" s="983">
        <v>80</v>
      </c>
      <c r="E1863" s="747"/>
      <c r="F1863" s="771">
        <f>E1863*D1863</f>
        <v>0</v>
      </c>
      <c r="G1863" s="747"/>
    </row>
    <row r="1864" spans="1:185" s="737" customFormat="1">
      <c r="A1864" s="785"/>
      <c r="B1864" s="779"/>
      <c r="C1864" s="770"/>
      <c r="D1864" s="983"/>
      <c r="E1864" s="747"/>
      <c r="F1864" s="771"/>
      <c r="G1864" s="747"/>
    </row>
    <row r="1865" spans="1:185" s="737" customFormat="1" ht="38.25">
      <c r="A1865" s="793">
        <v>28</v>
      </c>
      <c r="B1865" s="767" t="s">
        <v>2770</v>
      </c>
      <c r="C1865" s="770" t="s">
        <v>1236</v>
      </c>
      <c r="D1865" s="983">
        <v>390</v>
      </c>
      <c r="E1865" s="747"/>
      <c r="F1865" s="771">
        <f>E1865*D1865</f>
        <v>0</v>
      </c>
      <c r="G1865" s="747"/>
    </row>
    <row r="1866" spans="1:185" s="772" customFormat="1">
      <c r="A1866" s="793"/>
      <c r="B1866" s="774"/>
      <c r="C1866" s="770"/>
      <c r="D1866" s="987"/>
      <c r="E1866" s="771"/>
      <c r="F1866" s="771"/>
    </row>
    <row r="1867" spans="1:185" s="772" customFormat="1" ht="63.75">
      <c r="A1867" s="793">
        <v>29</v>
      </c>
      <c r="B1867" s="774" t="s">
        <v>2771</v>
      </c>
      <c r="C1867" s="770" t="s">
        <v>1346</v>
      </c>
      <c r="D1867" s="987">
        <v>1</v>
      </c>
      <c r="E1867" s="771"/>
      <c r="F1867" s="771">
        <f>E1867*D1867</f>
        <v>0</v>
      </c>
    </row>
    <row r="1868" spans="1:185" s="1164" customFormat="1">
      <c r="A1868" s="793"/>
      <c r="B1868" s="781"/>
      <c r="C1868" s="1157"/>
      <c r="D1868" s="782"/>
      <c r="E1868" s="782"/>
      <c r="F1868" s="753"/>
      <c r="G1868" s="784"/>
      <c r="H1868" s="784"/>
      <c r="I1868" s="784"/>
      <c r="J1868" s="784"/>
      <c r="K1868" s="784"/>
      <c r="L1868" s="784"/>
      <c r="M1868" s="784"/>
      <c r="N1868" s="784"/>
      <c r="O1868" s="784"/>
      <c r="P1868" s="784"/>
      <c r="Q1868" s="784"/>
      <c r="R1868" s="784"/>
      <c r="S1868" s="784"/>
      <c r="T1868" s="784"/>
      <c r="U1868" s="784"/>
      <c r="V1868" s="784"/>
      <c r="W1868" s="784"/>
      <c r="X1868" s="784"/>
      <c r="Y1868" s="784"/>
      <c r="Z1868" s="784"/>
      <c r="AA1868" s="784"/>
      <c r="AB1868" s="784"/>
      <c r="AC1868" s="784"/>
      <c r="AD1868" s="784"/>
      <c r="AE1868" s="784"/>
      <c r="AF1868" s="784"/>
      <c r="AG1868" s="784"/>
      <c r="AH1868" s="784"/>
      <c r="AI1868" s="784"/>
      <c r="AJ1868" s="784"/>
      <c r="AK1868" s="784"/>
      <c r="AL1868" s="784"/>
      <c r="AM1868" s="784"/>
      <c r="AN1868" s="784"/>
      <c r="AO1868" s="784"/>
      <c r="AP1868" s="784"/>
      <c r="AQ1868" s="784"/>
      <c r="AR1868" s="784"/>
      <c r="AS1868" s="784"/>
      <c r="AT1868" s="784"/>
      <c r="AU1868" s="784"/>
      <c r="AV1868" s="784"/>
      <c r="AW1868" s="784"/>
      <c r="AX1868" s="784"/>
      <c r="AY1868" s="784"/>
      <c r="AZ1868" s="784"/>
      <c r="BA1868" s="784"/>
      <c r="BB1868" s="784"/>
      <c r="BC1868" s="784"/>
      <c r="BD1868" s="784"/>
      <c r="BE1868" s="784"/>
      <c r="BF1868" s="784"/>
      <c r="BG1868" s="784"/>
      <c r="BH1868" s="784"/>
      <c r="BI1868" s="784"/>
      <c r="BJ1868" s="784"/>
      <c r="BK1868" s="784"/>
      <c r="BL1868" s="784"/>
      <c r="BM1868" s="784"/>
      <c r="BN1868" s="784"/>
      <c r="BO1868" s="784"/>
      <c r="BP1868" s="784"/>
      <c r="BQ1868" s="784"/>
      <c r="BR1868" s="784"/>
      <c r="BS1868" s="784"/>
      <c r="BT1868" s="784"/>
      <c r="BU1868" s="784"/>
      <c r="BV1868" s="784"/>
      <c r="BW1868" s="784"/>
      <c r="BX1868" s="784"/>
      <c r="BY1868" s="784"/>
      <c r="BZ1868" s="784"/>
      <c r="CA1868" s="784"/>
      <c r="CB1868" s="784"/>
      <c r="CC1868" s="784"/>
      <c r="CD1868" s="784"/>
      <c r="CE1868" s="784"/>
      <c r="CF1868" s="784"/>
      <c r="CG1868" s="784"/>
      <c r="CH1868" s="784"/>
      <c r="CI1868" s="784"/>
      <c r="CJ1868" s="784"/>
      <c r="CK1868" s="784"/>
      <c r="CL1868" s="784"/>
      <c r="CM1868" s="784"/>
      <c r="CN1868" s="784"/>
      <c r="CO1868" s="784"/>
      <c r="CP1868" s="784"/>
      <c r="CQ1868" s="784"/>
      <c r="CR1868" s="784"/>
      <c r="CS1868" s="784"/>
      <c r="CT1868" s="784"/>
      <c r="CU1868" s="784"/>
      <c r="CV1868" s="784"/>
      <c r="CW1868" s="784"/>
      <c r="CX1868" s="784"/>
      <c r="CY1868" s="784"/>
      <c r="CZ1868" s="784"/>
      <c r="DA1868" s="784"/>
      <c r="DB1868" s="784"/>
      <c r="DC1868" s="784"/>
      <c r="DD1868" s="784"/>
      <c r="DE1868" s="784"/>
      <c r="DF1868" s="784"/>
      <c r="DG1868" s="784"/>
      <c r="DH1868" s="784"/>
      <c r="DI1868" s="784"/>
      <c r="DJ1868" s="784"/>
      <c r="DK1868" s="784"/>
      <c r="DL1868" s="784"/>
      <c r="DM1868" s="784"/>
      <c r="DN1868" s="784"/>
      <c r="DO1868" s="784"/>
      <c r="DP1868" s="784"/>
      <c r="DQ1868" s="784"/>
      <c r="DR1868" s="784"/>
      <c r="DS1868" s="784"/>
      <c r="DT1868" s="784"/>
      <c r="DU1868" s="784"/>
      <c r="DV1868" s="784"/>
      <c r="DW1868" s="784"/>
      <c r="DX1868" s="784"/>
      <c r="DY1868" s="784"/>
      <c r="DZ1868" s="784"/>
      <c r="EA1868" s="784"/>
      <c r="EB1868" s="784"/>
      <c r="EC1868" s="784"/>
      <c r="ED1868" s="784"/>
      <c r="EE1868" s="784"/>
      <c r="EF1868" s="784"/>
      <c r="EG1868" s="784"/>
      <c r="EH1868" s="784"/>
      <c r="EI1868" s="784"/>
      <c r="EJ1868" s="784"/>
      <c r="EK1868" s="784"/>
      <c r="EL1868" s="784"/>
      <c r="EM1868" s="784"/>
      <c r="EN1868" s="784"/>
      <c r="EO1868" s="784"/>
      <c r="EP1868" s="784"/>
      <c r="EQ1868" s="784"/>
      <c r="ER1868" s="784"/>
      <c r="ES1868" s="784"/>
      <c r="ET1868" s="784"/>
      <c r="EU1868" s="784"/>
      <c r="EV1868" s="784"/>
      <c r="EW1868" s="784"/>
      <c r="EX1868" s="784"/>
      <c r="EY1868" s="784"/>
      <c r="EZ1868" s="784"/>
      <c r="FA1868" s="784"/>
      <c r="FB1868" s="784"/>
      <c r="FC1868" s="784"/>
      <c r="FD1868" s="784"/>
      <c r="FE1868" s="784"/>
      <c r="FF1868" s="784"/>
      <c r="FG1868" s="784"/>
      <c r="FH1868" s="784"/>
      <c r="FI1868" s="784"/>
      <c r="FJ1868" s="784"/>
      <c r="FK1868" s="784"/>
      <c r="FL1868" s="784"/>
      <c r="FM1868" s="784"/>
      <c r="FN1868" s="784"/>
      <c r="FO1868" s="784"/>
      <c r="FP1868" s="784"/>
      <c r="FQ1868" s="784"/>
      <c r="FR1868" s="784"/>
      <c r="FS1868" s="784"/>
      <c r="FT1868" s="784"/>
      <c r="FU1868" s="784"/>
      <c r="FV1868" s="784"/>
      <c r="FW1868" s="784"/>
      <c r="FX1868" s="784"/>
      <c r="FY1868" s="784"/>
      <c r="FZ1868" s="784"/>
      <c r="GA1868" s="784"/>
      <c r="GB1868" s="784"/>
      <c r="GC1868" s="784"/>
    </row>
    <row r="1869" spans="1:185" s="1164" customFormat="1" ht="36" customHeight="1">
      <c r="A1869" s="793">
        <v>30</v>
      </c>
      <c r="B1869" s="781" t="s">
        <v>2218</v>
      </c>
      <c r="C1869" s="1157" t="s">
        <v>1346</v>
      </c>
      <c r="D1869" s="782">
        <v>1</v>
      </c>
      <c r="E1869" s="782"/>
      <c r="F1869" s="753">
        <f>E1869*D1869</f>
        <v>0</v>
      </c>
      <c r="G1869" s="784"/>
      <c r="H1869" s="784"/>
      <c r="I1869" s="784"/>
      <c r="J1869" s="784"/>
      <c r="K1869" s="784"/>
      <c r="L1869" s="784"/>
      <c r="M1869" s="784"/>
      <c r="N1869" s="784"/>
      <c r="O1869" s="784"/>
      <c r="P1869" s="784"/>
      <c r="Q1869" s="784"/>
      <c r="R1869" s="784"/>
      <c r="S1869" s="784"/>
      <c r="T1869" s="784"/>
      <c r="U1869" s="784"/>
      <c r="V1869" s="784"/>
      <c r="W1869" s="784"/>
      <c r="X1869" s="784"/>
      <c r="Y1869" s="784"/>
      <c r="Z1869" s="784"/>
      <c r="AA1869" s="784"/>
      <c r="AB1869" s="784"/>
      <c r="AC1869" s="784"/>
      <c r="AD1869" s="784"/>
      <c r="AE1869" s="784"/>
      <c r="AF1869" s="784"/>
      <c r="AG1869" s="784"/>
      <c r="AH1869" s="784"/>
      <c r="AI1869" s="784"/>
      <c r="AJ1869" s="784"/>
      <c r="AK1869" s="784"/>
      <c r="AL1869" s="784"/>
      <c r="AM1869" s="784"/>
      <c r="AN1869" s="784"/>
      <c r="AO1869" s="784"/>
      <c r="AP1869" s="784"/>
      <c r="AQ1869" s="784"/>
      <c r="AR1869" s="784"/>
      <c r="AS1869" s="784"/>
      <c r="AT1869" s="784"/>
      <c r="AU1869" s="784"/>
      <c r="AV1869" s="784"/>
      <c r="AW1869" s="784"/>
      <c r="AX1869" s="784"/>
      <c r="AY1869" s="784"/>
      <c r="AZ1869" s="784"/>
      <c r="BA1869" s="784"/>
      <c r="BB1869" s="784"/>
      <c r="BC1869" s="784"/>
      <c r="BD1869" s="784"/>
      <c r="BE1869" s="784"/>
      <c r="BF1869" s="784"/>
      <c r="BG1869" s="784"/>
      <c r="BH1869" s="784"/>
      <c r="BI1869" s="784"/>
      <c r="BJ1869" s="784"/>
      <c r="BK1869" s="784"/>
      <c r="BL1869" s="784"/>
      <c r="BM1869" s="784"/>
      <c r="BN1869" s="784"/>
      <c r="BO1869" s="784"/>
      <c r="BP1869" s="784"/>
      <c r="BQ1869" s="784"/>
      <c r="BR1869" s="784"/>
      <c r="BS1869" s="784"/>
      <c r="BT1869" s="784"/>
      <c r="BU1869" s="784"/>
      <c r="BV1869" s="784"/>
      <c r="BW1869" s="784"/>
      <c r="BX1869" s="784"/>
      <c r="BY1869" s="784"/>
      <c r="BZ1869" s="784"/>
      <c r="CA1869" s="784"/>
      <c r="CB1869" s="784"/>
      <c r="CC1869" s="784"/>
      <c r="CD1869" s="784"/>
      <c r="CE1869" s="784"/>
      <c r="CF1869" s="784"/>
      <c r="CG1869" s="784"/>
      <c r="CH1869" s="784"/>
      <c r="CI1869" s="784"/>
      <c r="CJ1869" s="784"/>
      <c r="CK1869" s="784"/>
      <c r="CL1869" s="784"/>
      <c r="CM1869" s="784"/>
      <c r="CN1869" s="784"/>
      <c r="CO1869" s="784"/>
      <c r="CP1869" s="784"/>
      <c r="CQ1869" s="784"/>
      <c r="CR1869" s="784"/>
      <c r="CS1869" s="784"/>
      <c r="CT1869" s="784"/>
      <c r="CU1869" s="784"/>
      <c r="CV1869" s="784"/>
      <c r="CW1869" s="784"/>
      <c r="CX1869" s="784"/>
      <c r="CY1869" s="784"/>
      <c r="CZ1869" s="784"/>
      <c r="DA1869" s="784"/>
      <c r="DB1869" s="784"/>
      <c r="DC1869" s="784"/>
      <c r="DD1869" s="784"/>
      <c r="DE1869" s="784"/>
      <c r="DF1869" s="784"/>
      <c r="DG1869" s="784"/>
      <c r="DH1869" s="784"/>
      <c r="DI1869" s="784"/>
      <c r="DJ1869" s="784"/>
      <c r="DK1869" s="784"/>
      <c r="DL1869" s="784"/>
      <c r="DM1869" s="784"/>
      <c r="DN1869" s="784"/>
      <c r="DO1869" s="784"/>
      <c r="DP1869" s="784"/>
      <c r="DQ1869" s="784"/>
      <c r="DR1869" s="784"/>
      <c r="DS1869" s="784"/>
      <c r="DT1869" s="784"/>
      <c r="DU1869" s="784"/>
      <c r="DV1869" s="784"/>
      <c r="DW1869" s="784"/>
      <c r="DX1869" s="784"/>
      <c r="DY1869" s="784"/>
      <c r="DZ1869" s="784"/>
      <c r="EA1869" s="784"/>
      <c r="EB1869" s="784"/>
      <c r="EC1869" s="784"/>
      <c r="ED1869" s="784"/>
      <c r="EE1869" s="784"/>
      <c r="EF1869" s="784"/>
      <c r="EG1869" s="784"/>
      <c r="EH1869" s="784"/>
      <c r="EI1869" s="784"/>
      <c r="EJ1869" s="784"/>
      <c r="EK1869" s="784"/>
      <c r="EL1869" s="784"/>
      <c r="EM1869" s="784"/>
      <c r="EN1869" s="784"/>
      <c r="EO1869" s="784"/>
      <c r="EP1869" s="784"/>
      <c r="EQ1869" s="784"/>
      <c r="ER1869" s="784"/>
      <c r="ES1869" s="784"/>
      <c r="ET1869" s="784"/>
      <c r="EU1869" s="784"/>
      <c r="EV1869" s="784"/>
      <c r="EW1869" s="784"/>
      <c r="EX1869" s="784"/>
      <c r="EY1869" s="784"/>
      <c r="EZ1869" s="784"/>
      <c r="FA1869" s="784"/>
      <c r="FB1869" s="784"/>
      <c r="FC1869" s="784"/>
      <c r="FD1869" s="784"/>
      <c r="FE1869" s="784"/>
      <c r="FF1869" s="784"/>
      <c r="FG1869" s="784"/>
      <c r="FH1869" s="784"/>
      <c r="FI1869" s="784"/>
      <c r="FJ1869" s="784"/>
      <c r="FK1869" s="784"/>
      <c r="FL1869" s="784"/>
      <c r="FM1869" s="784"/>
      <c r="FN1869" s="784"/>
      <c r="FO1869" s="784"/>
      <c r="FP1869" s="784"/>
      <c r="FQ1869" s="784"/>
      <c r="FR1869" s="784"/>
      <c r="FS1869" s="784"/>
      <c r="FT1869" s="784"/>
      <c r="FU1869" s="784"/>
      <c r="FV1869" s="784"/>
      <c r="FW1869" s="784"/>
      <c r="FX1869" s="784"/>
      <c r="FY1869" s="784"/>
      <c r="FZ1869" s="784"/>
      <c r="GA1869" s="784"/>
      <c r="GB1869" s="784"/>
      <c r="GC1869" s="784"/>
    </row>
    <row r="1870" spans="1:185" s="1164" customFormat="1">
      <c r="A1870" s="793"/>
      <c r="B1870" s="781"/>
      <c r="C1870" s="1157"/>
      <c r="D1870" s="782"/>
      <c r="E1870" s="782"/>
      <c r="F1870" s="753"/>
      <c r="G1870" s="784"/>
      <c r="H1870" s="784"/>
      <c r="I1870" s="784"/>
      <c r="J1870" s="784"/>
      <c r="K1870" s="784"/>
      <c r="L1870" s="784"/>
      <c r="M1870" s="784"/>
      <c r="N1870" s="784"/>
      <c r="O1870" s="784"/>
      <c r="P1870" s="784"/>
      <c r="Q1870" s="784"/>
      <c r="R1870" s="784"/>
      <c r="S1870" s="784"/>
      <c r="T1870" s="784"/>
      <c r="U1870" s="784"/>
      <c r="V1870" s="784"/>
      <c r="W1870" s="784"/>
      <c r="X1870" s="784"/>
      <c r="Y1870" s="784"/>
      <c r="Z1870" s="784"/>
      <c r="AA1870" s="784"/>
      <c r="AB1870" s="784"/>
      <c r="AC1870" s="784"/>
      <c r="AD1870" s="784"/>
      <c r="AE1870" s="784"/>
      <c r="AF1870" s="784"/>
      <c r="AG1870" s="784"/>
      <c r="AH1870" s="784"/>
      <c r="AI1870" s="784"/>
      <c r="AJ1870" s="784"/>
      <c r="AK1870" s="784"/>
      <c r="AL1870" s="784"/>
      <c r="AM1870" s="784"/>
      <c r="AN1870" s="784"/>
      <c r="AO1870" s="784"/>
      <c r="AP1870" s="784"/>
      <c r="AQ1870" s="784"/>
      <c r="AR1870" s="784"/>
      <c r="AS1870" s="784"/>
      <c r="AT1870" s="784"/>
      <c r="AU1870" s="784"/>
      <c r="AV1870" s="784"/>
      <c r="AW1870" s="784"/>
      <c r="AX1870" s="784"/>
      <c r="AY1870" s="784"/>
      <c r="AZ1870" s="784"/>
      <c r="BA1870" s="784"/>
      <c r="BB1870" s="784"/>
      <c r="BC1870" s="784"/>
      <c r="BD1870" s="784"/>
      <c r="BE1870" s="784"/>
      <c r="BF1870" s="784"/>
      <c r="BG1870" s="784"/>
      <c r="BH1870" s="784"/>
      <c r="BI1870" s="784"/>
      <c r="BJ1870" s="784"/>
      <c r="BK1870" s="784"/>
      <c r="BL1870" s="784"/>
      <c r="BM1870" s="784"/>
      <c r="BN1870" s="784"/>
      <c r="BO1870" s="784"/>
      <c r="BP1870" s="784"/>
      <c r="BQ1870" s="784"/>
      <c r="BR1870" s="784"/>
      <c r="BS1870" s="784"/>
      <c r="BT1870" s="784"/>
      <c r="BU1870" s="784"/>
      <c r="BV1870" s="784"/>
      <c r="BW1870" s="784"/>
      <c r="BX1870" s="784"/>
      <c r="BY1870" s="784"/>
      <c r="BZ1870" s="784"/>
      <c r="CA1870" s="784"/>
      <c r="CB1870" s="784"/>
      <c r="CC1870" s="784"/>
      <c r="CD1870" s="784"/>
      <c r="CE1870" s="784"/>
      <c r="CF1870" s="784"/>
      <c r="CG1870" s="784"/>
      <c r="CH1870" s="784"/>
      <c r="CI1870" s="784"/>
      <c r="CJ1870" s="784"/>
      <c r="CK1870" s="784"/>
      <c r="CL1870" s="784"/>
      <c r="CM1870" s="784"/>
      <c r="CN1870" s="784"/>
      <c r="CO1870" s="784"/>
      <c r="CP1870" s="784"/>
      <c r="CQ1870" s="784"/>
      <c r="CR1870" s="784"/>
      <c r="CS1870" s="784"/>
      <c r="CT1870" s="784"/>
      <c r="CU1870" s="784"/>
      <c r="CV1870" s="784"/>
      <c r="CW1870" s="784"/>
      <c r="CX1870" s="784"/>
      <c r="CY1870" s="784"/>
      <c r="CZ1870" s="784"/>
      <c r="DA1870" s="784"/>
      <c r="DB1870" s="784"/>
      <c r="DC1870" s="784"/>
      <c r="DD1870" s="784"/>
      <c r="DE1870" s="784"/>
      <c r="DF1870" s="784"/>
      <c r="DG1870" s="784"/>
      <c r="DH1870" s="784"/>
      <c r="DI1870" s="784"/>
      <c r="DJ1870" s="784"/>
      <c r="DK1870" s="784"/>
      <c r="DL1870" s="784"/>
      <c r="DM1870" s="784"/>
      <c r="DN1870" s="784"/>
      <c r="DO1870" s="784"/>
      <c r="DP1870" s="784"/>
      <c r="DQ1870" s="784"/>
      <c r="DR1870" s="784"/>
      <c r="DS1870" s="784"/>
      <c r="DT1870" s="784"/>
      <c r="DU1870" s="784"/>
      <c r="DV1870" s="784"/>
      <c r="DW1870" s="784"/>
      <c r="DX1870" s="784"/>
      <c r="DY1870" s="784"/>
      <c r="DZ1870" s="784"/>
      <c r="EA1870" s="784"/>
      <c r="EB1870" s="784"/>
      <c r="EC1870" s="784"/>
      <c r="ED1870" s="784"/>
      <c r="EE1870" s="784"/>
      <c r="EF1870" s="784"/>
      <c r="EG1870" s="784"/>
      <c r="EH1870" s="784"/>
      <c r="EI1870" s="784"/>
      <c r="EJ1870" s="784"/>
      <c r="EK1870" s="784"/>
      <c r="EL1870" s="784"/>
      <c r="EM1870" s="784"/>
      <c r="EN1870" s="784"/>
      <c r="EO1870" s="784"/>
      <c r="EP1870" s="784"/>
      <c r="EQ1870" s="784"/>
      <c r="ER1870" s="784"/>
      <c r="ES1870" s="784"/>
      <c r="ET1870" s="784"/>
      <c r="EU1870" s="784"/>
      <c r="EV1870" s="784"/>
      <c r="EW1870" s="784"/>
      <c r="EX1870" s="784"/>
      <c r="EY1870" s="784"/>
      <c r="EZ1870" s="784"/>
      <c r="FA1870" s="784"/>
      <c r="FB1870" s="784"/>
      <c r="FC1870" s="784"/>
      <c r="FD1870" s="784"/>
      <c r="FE1870" s="784"/>
      <c r="FF1870" s="784"/>
      <c r="FG1870" s="784"/>
      <c r="FH1870" s="784"/>
      <c r="FI1870" s="784"/>
      <c r="FJ1870" s="784"/>
      <c r="FK1870" s="784"/>
      <c r="FL1870" s="784"/>
      <c r="FM1870" s="784"/>
      <c r="FN1870" s="784"/>
      <c r="FO1870" s="784"/>
      <c r="FP1870" s="784"/>
      <c r="FQ1870" s="784"/>
      <c r="FR1870" s="784"/>
      <c r="FS1870" s="784"/>
      <c r="FT1870" s="784"/>
      <c r="FU1870" s="784"/>
      <c r="FV1870" s="784"/>
      <c r="FW1870" s="784"/>
      <c r="FX1870" s="784"/>
      <c r="FY1870" s="784"/>
      <c r="FZ1870" s="784"/>
      <c r="GA1870" s="784"/>
      <c r="GB1870" s="784"/>
      <c r="GC1870" s="784"/>
    </row>
    <row r="1871" spans="1:185" s="737" customFormat="1" ht="76.5">
      <c r="A1871" s="793">
        <v>31</v>
      </c>
      <c r="B1871" s="779" t="s">
        <v>3022</v>
      </c>
      <c r="C1871" s="770" t="s">
        <v>1346</v>
      </c>
      <c r="D1871" s="983">
        <v>1</v>
      </c>
      <c r="E1871" s="747"/>
      <c r="F1871" s="771">
        <f>E1871*D1871</f>
        <v>0</v>
      </c>
      <c r="G1871" s="794"/>
      <c r="H1871" s="772"/>
      <c r="I1871" s="772"/>
      <c r="J1871" s="772"/>
      <c r="K1871" s="772"/>
      <c r="L1871" s="772"/>
      <c r="M1871" s="772"/>
      <c r="N1871" s="772"/>
      <c r="O1871" s="772"/>
    </row>
    <row r="1872" spans="1:185" s="772" customFormat="1">
      <c r="A1872" s="769"/>
      <c r="B1872" s="774"/>
      <c r="C1872" s="770"/>
      <c r="D1872" s="987"/>
      <c r="E1872" s="771"/>
      <c r="F1872" s="771"/>
    </row>
    <row r="1873" spans="1:185" s="737" customFormat="1">
      <c r="A1873" s="732" t="s">
        <v>172</v>
      </c>
      <c r="B1873" s="733"/>
      <c r="C1873" s="768"/>
      <c r="D1873" s="980"/>
      <c r="E1873" s="734"/>
      <c r="F1873" s="790">
        <f>SUM(F1809:F1871)</f>
        <v>0</v>
      </c>
      <c r="G1873" s="772"/>
      <c r="H1873" s="772"/>
      <c r="I1873" s="772"/>
      <c r="J1873" s="772"/>
      <c r="K1873" s="772"/>
      <c r="L1873" s="772"/>
      <c r="M1873" s="772"/>
      <c r="N1873" s="772"/>
      <c r="O1873" s="772"/>
    </row>
    <row r="1874" spans="1:185" s="1502" customFormat="1" ht="15">
      <c r="A1874" s="729"/>
      <c r="B1874" s="730"/>
      <c r="C1874" s="1142"/>
      <c r="D1874" s="979"/>
      <c r="E1874" s="731"/>
      <c r="F1874" s="731"/>
      <c r="G1874" s="1501"/>
      <c r="H1874" s="1501"/>
      <c r="I1874" s="1501"/>
      <c r="J1874" s="1501"/>
      <c r="K1874" s="1501"/>
      <c r="L1874" s="1501"/>
      <c r="M1874" s="1501"/>
      <c r="N1874" s="1501"/>
    </row>
    <row r="1875" spans="1:185" s="737" customFormat="1">
      <c r="A1875" s="732">
        <v>13</v>
      </c>
      <c r="B1875" s="733" t="s">
        <v>2221</v>
      </c>
      <c r="C1875" s="768"/>
      <c r="D1875" s="980"/>
      <c r="E1875" s="734"/>
      <c r="F1875" s="734"/>
      <c r="G1875" s="736"/>
      <c r="H1875" s="736"/>
      <c r="I1875" s="736"/>
      <c r="J1875" s="736"/>
      <c r="K1875" s="736"/>
      <c r="L1875" s="736"/>
      <c r="M1875" s="736"/>
      <c r="N1875" s="736"/>
    </row>
    <row r="1876" spans="1:185" s="737" customFormat="1">
      <c r="A1876" s="738"/>
      <c r="C1876" s="1152"/>
      <c r="D1876" s="981"/>
      <c r="E1876" s="729"/>
      <c r="F1876" s="729"/>
      <c r="G1876" s="736"/>
      <c r="H1876" s="736"/>
      <c r="I1876" s="736"/>
      <c r="J1876" s="736"/>
      <c r="K1876" s="736"/>
      <c r="L1876" s="736"/>
      <c r="M1876" s="736"/>
      <c r="N1876" s="736"/>
    </row>
    <row r="1877" spans="1:185" s="737" customFormat="1">
      <c r="A1877" s="738"/>
      <c r="B1877" s="739" t="s">
        <v>1717</v>
      </c>
      <c r="C1877" s="1152"/>
      <c r="D1877" s="981"/>
      <c r="E1877" s="729"/>
      <c r="F1877" s="729"/>
      <c r="G1877" s="736"/>
      <c r="H1877" s="736"/>
      <c r="I1877" s="736"/>
      <c r="J1877" s="736"/>
      <c r="K1877" s="736"/>
      <c r="L1877" s="736"/>
      <c r="M1877" s="736"/>
      <c r="N1877" s="736"/>
    </row>
    <row r="1878" spans="1:185" s="742" customFormat="1" ht="60" customHeight="1">
      <c r="A1878" s="740"/>
      <c r="B1878" s="929" t="s">
        <v>1872</v>
      </c>
      <c r="C1878" s="1153"/>
      <c r="D1878" s="982"/>
      <c r="E1878" s="929"/>
      <c r="F1878" s="741"/>
    </row>
    <row r="1879" spans="1:185" s="742" customFormat="1">
      <c r="A1879" s="780"/>
      <c r="B1879" s="781"/>
      <c r="C1879" s="1157"/>
      <c r="D1879" s="782"/>
      <c r="E1879" s="782"/>
      <c r="F1879" s="753"/>
      <c r="G1879" s="783"/>
      <c r="H1879" s="783"/>
      <c r="I1879" s="783"/>
      <c r="J1879" s="783"/>
      <c r="K1879" s="783"/>
      <c r="L1879" s="783"/>
      <c r="M1879" s="783"/>
      <c r="N1879" s="783"/>
      <c r="O1879" s="784"/>
      <c r="P1879" s="784"/>
      <c r="Q1879" s="784"/>
      <c r="R1879" s="784"/>
      <c r="S1879" s="784"/>
      <c r="T1879" s="784"/>
      <c r="U1879" s="784"/>
      <c r="V1879" s="784"/>
      <c r="W1879" s="784"/>
      <c r="X1879" s="784"/>
      <c r="Y1879" s="784"/>
      <c r="Z1879" s="784"/>
      <c r="AA1879" s="784"/>
      <c r="AB1879" s="784"/>
      <c r="AC1879" s="784"/>
      <c r="AD1879" s="784"/>
      <c r="AE1879" s="784"/>
      <c r="AF1879" s="784"/>
      <c r="AG1879" s="784"/>
      <c r="AH1879" s="784"/>
      <c r="AI1879" s="784"/>
      <c r="AJ1879" s="784"/>
      <c r="AK1879" s="784"/>
      <c r="AL1879" s="784"/>
      <c r="AM1879" s="784"/>
      <c r="AN1879" s="784"/>
      <c r="AO1879" s="784"/>
      <c r="AP1879" s="784"/>
      <c r="AQ1879" s="784"/>
      <c r="AR1879" s="784"/>
      <c r="AS1879" s="784"/>
      <c r="AT1879" s="784"/>
      <c r="AU1879" s="784"/>
      <c r="AV1879" s="784"/>
      <c r="AW1879" s="784"/>
      <c r="AX1879" s="784"/>
      <c r="AY1879" s="784"/>
      <c r="AZ1879" s="784"/>
      <c r="BA1879" s="784"/>
      <c r="BB1879" s="784"/>
      <c r="BC1879" s="784"/>
      <c r="BD1879" s="784"/>
      <c r="BE1879" s="784"/>
      <c r="BF1879" s="784"/>
      <c r="BG1879" s="784"/>
      <c r="BH1879" s="784"/>
      <c r="BI1879" s="784"/>
      <c r="BJ1879" s="784"/>
      <c r="BK1879" s="784"/>
      <c r="BL1879" s="784"/>
      <c r="BM1879" s="784"/>
      <c r="BN1879" s="784"/>
      <c r="BO1879" s="784"/>
      <c r="BP1879" s="784"/>
      <c r="BQ1879" s="784"/>
      <c r="BR1879" s="784"/>
      <c r="BS1879" s="784"/>
      <c r="BT1879" s="784"/>
      <c r="BU1879" s="784"/>
      <c r="BV1879" s="784"/>
      <c r="BW1879" s="784"/>
      <c r="BX1879" s="784"/>
      <c r="BY1879" s="784"/>
      <c r="BZ1879" s="784"/>
      <c r="CA1879" s="784"/>
      <c r="CB1879" s="784"/>
      <c r="CC1879" s="784"/>
      <c r="CD1879" s="784"/>
      <c r="CE1879" s="784"/>
      <c r="CF1879" s="784"/>
      <c r="CG1879" s="784"/>
      <c r="CH1879" s="784"/>
      <c r="CI1879" s="784"/>
      <c r="CJ1879" s="784"/>
      <c r="CK1879" s="784"/>
      <c r="CL1879" s="784"/>
      <c r="CM1879" s="784"/>
      <c r="CN1879" s="784"/>
      <c r="CO1879" s="784"/>
      <c r="CP1879" s="784"/>
      <c r="CQ1879" s="784"/>
      <c r="CR1879" s="784"/>
      <c r="CS1879" s="784"/>
      <c r="CT1879" s="784"/>
      <c r="CU1879" s="784"/>
      <c r="CV1879" s="784"/>
      <c r="CW1879" s="784"/>
      <c r="CX1879" s="784"/>
      <c r="CY1879" s="784"/>
      <c r="CZ1879" s="784"/>
      <c r="DA1879" s="784"/>
      <c r="DB1879" s="784"/>
      <c r="DC1879" s="784"/>
      <c r="DD1879" s="784"/>
      <c r="DE1879" s="784"/>
      <c r="DF1879" s="784"/>
      <c r="DG1879" s="784"/>
      <c r="DH1879" s="784"/>
      <c r="DI1879" s="784"/>
      <c r="DJ1879" s="784"/>
      <c r="DK1879" s="784"/>
      <c r="DL1879" s="784"/>
      <c r="DM1879" s="784"/>
      <c r="DN1879" s="784"/>
      <c r="DO1879" s="784"/>
      <c r="DP1879" s="784"/>
      <c r="DQ1879" s="784"/>
      <c r="DR1879" s="784"/>
      <c r="DS1879" s="784"/>
      <c r="DT1879" s="784"/>
      <c r="DU1879" s="784"/>
      <c r="DV1879" s="784"/>
      <c r="DW1879" s="784"/>
      <c r="DX1879" s="784"/>
      <c r="DY1879" s="784"/>
      <c r="DZ1879" s="784"/>
      <c r="EA1879" s="784"/>
      <c r="EB1879" s="784"/>
      <c r="EC1879" s="784"/>
      <c r="ED1879" s="784"/>
      <c r="EE1879" s="784"/>
      <c r="EF1879" s="784"/>
      <c r="EG1879" s="784"/>
      <c r="EH1879" s="784"/>
      <c r="EI1879" s="784"/>
      <c r="EJ1879" s="784"/>
      <c r="EK1879" s="784"/>
      <c r="EL1879" s="784"/>
      <c r="EM1879" s="784"/>
      <c r="EN1879" s="784"/>
      <c r="EO1879" s="784"/>
      <c r="EP1879" s="784"/>
      <c r="EQ1879" s="784"/>
      <c r="ER1879" s="784"/>
      <c r="ES1879" s="784"/>
      <c r="ET1879" s="784"/>
      <c r="EU1879" s="784"/>
      <c r="EV1879" s="784"/>
      <c r="EW1879" s="784"/>
      <c r="EX1879" s="784"/>
      <c r="EY1879" s="784"/>
      <c r="EZ1879" s="784"/>
      <c r="FA1879" s="784"/>
      <c r="FB1879" s="784"/>
      <c r="FC1879" s="784"/>
      <c r="FD1879" s="784"/>
      <c r="FE1879" s="784"/>
      <c r="FF1879" s="784"/>
      <c r="FG1879" s="784"/>
      <c r="FH1879" s="784"/>
      <c r="FI1879" s="784"/>
      <c r="FJ1879" s="784"/>
      <c r="FK1879" s="784"/>
      <c r="FL1879" s="784"/>
      <c r="FM1879" s="784"/>
      <c r="FN1879" s="784"/>
      <c r="FO1879" s="784"/>
      <c r="FP1879" s="784"/>
      <c r="FQ1879" s="784"/>
      <c r="FR1879" s="784"/>
      <c r="FS1879" s="784"/>
      <c r="FT1879" s="784"/>
      <c r="FU1879" s="784"/>
      <c r="FV1879" s="784"/>
      <c r="FW1879" s="784"/>
      <c r="FX1879" s="784"/>
      <c r="FY1879" s="784"/>
      <c r="FZ1879" s="784"/>
      <c r="GA1879" s="784"/>
      <c r="GB1879" s="784"/>
      <c r="GC1879" s="784"/>
    </row>
    <row r="1880" spans="1:185" s="742" customFormat="1" ht="14.25" customHeight="1">
      <c r="A1880" s="928" t="s">
        <v>2222</v>
      </c>
      <c r="B1880" s="928"/>
      <c r="C1880" s="1159"/>
      <c r="D1880" s="989"/>
      <c r="E1880" s="928"/>
      <c r="F1880" s="928"/>
      <c r="G1880" s="783"/>
      <c r="H1880" s="783"/>
      <c r="I1880" s="783"/>
      <c r="J1880" s="783"/>
      <c r="K1880" s="783"/>
      <c r="L1880" s="783"/>
      <c r="M1880" s="783"/>
      <c r="N1880" s="783"/>
      <c r="O1880" s="784"/>
      <c r="P1880" s="784"/>
      <c r="Q1880" s="784"/>
      <c r="R1880" s="784"/>
      <c r="S1880" s="784"/>
      <c r="T1880" s="784"/>
      <c r="U1880" s="784"/>
      <c r="V1880" s="784"/>
      <c r="W1880" s="784"/>
      <c r="X1880" s="784"/>
      <c r="Y1880" s="784"/>
      <c r="Z1880" s="784"/>
      <c r="AA1880" s="784"/>
      <c r="AB1880" s="784"/>
      <c r="AC1880" s="784"/>
      <c r="AD1880" s="784"/>
      <c r="AE1880" s="784"/>
      <c r="AF1880" s="784"/>
      <c r="AG1880" s="784"/>
      <c r="AH1880" s="784"/>
      <c r="AI1880" s="784"/>
      <c r="AJ1880" s="784"/>
      <c r="AK1880" s="784"/>
      <c r="AL1880" s="784"/>
      <c r="AM1880" s="784"/>
      <c r="AN1880" s="784"/>
      <c r="AO1880" s="784"/>
      <c r="AP1880" s="784"/>
      <c r="AQ1880" s="784"/>
      <c r="AR1880" s="784"/>
      <c r="AS1880" s="784"/>
      <c r="AT1880" s="784"/>
      <c r="AU1880" s="784"/>
      <c r="AV1880" s="784"/>
      <c r="AW1880" s="784"/>
      <c r="AX1880" s="784"/>
      <c r="AY1880" s="784"/>
      <c r="AZ1880" s="784"/>
      <c r="BA1880" s="784"/>
      <c r="BB1880" s="784"/>
      <c r="BC1880" s="784"/>
      <c r="BD1880" s="784"/>
      <c r="BE1880" s="784"/>
      <c r="BF1880" s="784"/>
      <c r="BG1880" s="784"/>
      <c r="BH1880" s="784"/>
      <c r="BI1880" s="784"/>
      <c r="BJ1880" s="784"/>
      <c r="BK1880" s="784"/>
      <c r="BL1880" s="784"/>
      <c r="BM1880" s="784"/>
      <c r="BN1880" s="784"/>
      <c r="BO1880" s="784"/>
      <c r="BP1880" s="784"/>
      <c r="BQ1880" s="784"/>
      <c r="BR1880" s="784"/>
      <c r="BS1880" s="784"/>
      <c r="BT1880" s="784"/>
      <c r="BU1880" s="784"/>
      <c r="BV1880" s="784"/>
      <c r="BW1880" s="784"/>
      <c r="BX1880" s="784"/>
      <c r="BY1880" s="784"/>
      <c r="BZ1880" s="784"/>
      <c r="CA1880" s="784"/>
      <c r="CB1880" s="784"/>
      <c r="CC1880" s="784"/>
      <c r="CD1880" s="784"/>
      <c r="CE1880" s="784"/>
      <c r="CF1880" s="784"/>
      <c r="CG1880" s="784"/>
      <c r="CH1880" s="784"/>
      <c r="CI1880" s="784"/>
      <c r="CJ1880" s="784"/>
      <c r="CK1880" s="784"/>
      <c r="CL1880" s="784"/>
      <c r="CM1880" s="784"/>
      <c r="CN1880" s="784"/>
      <c r="CO1880" s="784"/>
      <c r="CP1880" s="784"/>
      <c r="CQ1880" s="784"/>
      <c r="CR1880" s="784"/>
      <c r="CS1880" s="784"/>
      <c r="CT1880" s="784"/>
      <c r="CU1880" s="784"/>
      <c r="CV1880" s="784"/>
      <c r="CW1880" s="784"/>
      <c r="CX1880" s="784"/>
      <c r="CY1880" s="784"/>
      <c r="CZ1880" s="784"/>
      <c r="DA1880" s="784"/>
      <c r="DB1880" s="784"/>
      <c r="DC1880" s="784"/>
      <c r="DD1880" s="784"/>
      <c r="DE1880" s="784"/>
      <c r="DF1880" s="784"/>
      <c r="DG1880" s="784"/>
      <c r="DH1880" s="784"/>
      <c r="DI1880" s="784"/>
      <c r="DJ1880" s="784"/>
      <c r="DK1880" s="784"/>
      <c r="DL1880" s="784"/>
      <c r="DM1880" s="784"/>
      <c r="DN1880" s="784"/>
      <c r="DO1880" s="784"/>
      <c r="DP1880" s="784"/>
      <c r="DQ1880" s="784"/>
      <c r="DR1880" s="784"/>
      <c r="DS1880" s="784"/>
      <c r="DT1880" s="784"/>
      <c r="DU1880" s="784"/>
      <c r="DV1880" s="784"/>
      <c r="DW1880" s="784"/>
      <c r="DX1880" s="784"/>
      <c r="DY1880" s="784"/>
      <c r="DZ1880" s="784"/>
      <c r="EA1880" s="784"/>
      <c r="EB1880" s="784"/>
      <c r="EC1880" s="784"/>
      <c r="ED1880" s="784"/>
      <c r="EE1880" s="784"/>
      <c r="EF1880" s="784"/>
      <c r="EG1880" s="784"/>
      <c r="EH1880" s="784"/>
      <c r="EI1880" s="784"/>
      <c r="EJ1880" s="784"/>
      <c r="EK1880" s="784"/>
      <c r="EL1880" s="784"/>
      <c r="EM1880" s="784"/>
      <c r="EN1880" s="784"/>
      <c r="EO1880" s="784"/>
      <c r="EP1880" s="784"/>
      <c r="EQ1880" s="784"/>
      <c r="ER1880" s="784"/>
      <c r="ES1880" s="784"/>
      <c r="ET1880" s="784"/>
      <c r="EU1880" s="784"/>
      <c r="EV1880" s="784"/>
      <c r="EW1880" s="784"/>
      <c r="EX1880" s="784"/>
      <c r="EY1880" s="784"/>
      <c r="EZ1880" s="784"/>
      <c r="FA1880" s="784"/>
      <c r="FB1880" s="784"/>
      <c r="FC1880" s="784"/>
      <c r="FD1880" s="784"/>
      <c r="FE1880" s="784"/>
      <c r="FF1880" s="784"/>
      <c r="FG1880" s="784"/>
      <c r="FH1880" s="784"/>
      <c r="FI1880" s="784"/>
      <c r="FJ1880" s="784"/>
      <c r="FK1880" s="784"/>
      <c r="FL1880" s="784"/>
      <c r="FM1880" s="784"/>
      <c r="FN1880" s="784"/>
      <c r="FO1880" s="784"/>
      <c r="FP1880" s="784"/>
      <c r="FQ1880" s="784"/>
      <c r="FR1880" s="784"/>
      <c r="FS1880" s="784"/>
      <c r="FT1880" s="784"/>
      <c r="FU1880" s="784"/>
      <c r="FV1880" s="784"/>
      <c r="FW1880" s="784"/>
      <c r="FX1880" s="784"/>
      <c r="FY1880" s="784"/>
      <c r="FZ1880" s="784"/>
      <c r="GA1880" s="784"/>
      <c r="GB1880" s="784"/>
      <c r="GC1880" s="784"/>
    </row>
    <row r="1881" spans="1:185" s="742" customFormat="1">
      <c r="A1881" s="780"/>
      <c r="B1881" s="781"/>
      <c r="C1881" s="1157"/>
      <c r="D1881" s="782"/>
      <c r="E1881" s="782"/>
      <c r="F1881" s="753"/>
      <c r="G1881" s="783"/>
      <c r="H1881" s="783"/>
      <c r="I1881" s="783"/>
      <c r="J1881" s="783"/>
      <c r="K1881" s="783"/>
      <c r="L1881" s="783"/>
      <c r="M1881" s="783"/>
      <c r="N1881" s="783"/>
      <c r="O1881" s="784"/>
      <c r="P1881" s="784"/>
      <c r="Q1881" s="784"/>
      <c r="R1881" s="784"/>
      <c r="S1881" s="784"/>
      <c r="T1881" s="784"/>
      <c r="U1881" s="784"/>
      <c r="V1881" s="784"/>
      <c r="W1881" s="784"/>
      <c r="X1881" s="784"/>
      <c r="Y1881" s="784"/>
      <c r="Z1881" s="784"/>
      <c r="AA1881" s="784"/>
      <c r="AB1881" s="784"/>
      <c r="AC1881" s="784"/>
      <c r="AD1881" s="784"/>
      <c r="AE1881" s="784"/>
      <c r="AF1881" s="784"/>
      <c r="AG1881" s="784"/>
      <c r="AH1881" s="784"/>
      <c r="AI1881" s="784"/>
      <c r="AJ1881" s="784"/>
      <c r="AK1881" s="784"/>
      <c r="AL1881" s="784"/>
      <c r="AM1881" s="784"/>
      <c r="AN1881" s="784"/>
      <c r="AO1881" s="784"/>
      <c r="AP1881" s="784"/>
      <c r="AQ1881" s="784"/>
      <c r="AR1881" s="784"/>
      <c r="AS1881" s="784"/>
      <c r="AT1881" s="784"/>
      <c r="AU1881" s="784"/>
      <c r="AV1881" s="784"/>
      <c r="AW1881" s="784"/>
      <c r="AX1881" s="784"/>
      <c r="AY1881" s="784"/>
      <c r="AZ1881" s="784"/>
      <c r="BA1881" s="784"/>
      <c r="BB1881" s="784"/>
      <c r="BC1881" s="784"/>
      <c r="BD1881" s="784"/>
      <c r="BE1881" s="784"/>
      <c r="BF1881" s="784"/>
      <c r="BG1881" s="784"/>
      <c r="BH1881" s="784"/>
      <c r="BI1881" s="784"/>
      <c r="BJ1881" s="784"/>
      <c r="BK1881" s="784"/>
      <c r="BL1881" s="784"/>
      <c r="BM1881" s="784"/>
      <c r="BN1881" s="784"/>
      <c r="BO1881" s="784"/>
      <c r="BP1881" s="784"/>
      <c r="BQ1881" s="784"/>
      <c r="BR1881" s="784"/>
      <c r="BS1881" s="784"/>
      <c r="BT1881" s="784"/>
      <c r="BU1881" s="784"/>
      <c r="BV1881" s="784"/>
      <c r="BW1881" s="784"/>
      <c r="BX1881" s="784"/>
      <c r="BY1881" s="784"/>
      <c r="BZ1881" s="784"/>
      <c r="CA1881" s="784"/>
      <c r="CB1881" s="784"/>
      <c r="CC1881" s="784"/>
      <c r="CD1881" s="784"/>
      <c r="CE1881" s="784"/>
      <c r="CF1881" s="784"/>
      <c r="CG1881" s="784"/>
      <c r="CH1881" s="784"/>
      <c r="CI1881" s="784"/>
      <c r="CJ1881" s="784"/>
      <c r="CK1881" s="784"/>
      <c r="CL1881" s="784"/>
      <c r="CM1881" s="784"/>
      <c r="CN1881" s="784"/>
      <c r="CO1881" s="784"/>
      <c r="CP1881" s="784"/>
      <c r="CQ1881" s="784"/>
      <c r="CR1881" s="784"/>
      <c r="CS1881" s="784"/>
      <c r="CT1881" s="784"/>
      <c r="CU1881" s="784"/>
      <c r="CV1881" s="784"/>
      <c r="CW1881" s="784"/>
      <c r="CX1881" s="784"/>
      <c r="CY1881" s="784"/>
      <c r="CZ1881" s="784"/>
      <c r="DA1881" s="784"/>
      <c r="DB1881" s="784"/>
      <c r="DC1881" s="784"/>
      <c r="DD1881" s="784"/>
      <c r="DE1881" s="784"/>
      <c r="DF1881" s="784"/>
      <c r="DG1881" s="784"/>
      <c r="DH1881" s="784"/>
      <c r="DI1881" s="784"/>
      <c r="DJ1881" s="784"/>
      <c r="DK1881" s="784"/>
      <c r="DL1881" s="784"/>
      <c r="DM1881" s="784"/>
      <c r="DN1881" s="784"/>
      <c r="DO1881" s="784"/>
      <c r="DP1881" s="784"/>
      <c r="DQ1881" s="784"/>
      <c r="DR1881" s="784"/>
      <c r="DS1881" s="784"/>
      <c r="DT1881" s="784"/>
      <c r="DU1881" s="784"/>
      <c r="DV1881" s="784"/>
      <c r="DW1881" s="784"/>
      <c r="DX1881" s="784"/>
      <c r="DY1881" s="784"/>
      <c r="DZ1881" s="784"/>
      <c r="EA1881" s="784"/>
      <c r="EB1881" s="784"/>
      <c r="EC1881" s="784"/>
      <c r="ED1881" s="784"/>
      <c r="EE1881" s="784"/>
      <c r="EF1881" s="784"/>
      <c r="EG1881" s="784"/>
      <c r="EH1881" s="784"/>
      <c r="EI1881" s="784"/>
      <c r="EJ1881" s="784"/>
      <c r="EK1881" s="784"/>
      <c r="EL1881" s="784"/>
      <c r="EM1881" s="784"/>
      <c r="EN1881" s="784"/>
      <c r="EO1881" s="784"/>
      <c r="EP1881" s="784"/>
      <c r="EQ1881" s="784"/>
      <c r="ER1881" s="784"/>
      <c r="ES1881" s="784"/>
      <c r="ET1881" s="784"/>
      <c r="EU1881" s="784"/>
      <c r="EV1881" s="784"/>
      <c r="EW1881" s="784"/>
      <c r="EX1881" s="784"/>
      <c r="EY1881" s="784"/>
      <c r="EZ1881" s="784"/>
      <c r="FA1881" s="784"/>
      <c r="FB1881" s="784"/>
      <c r="FC1881" s="784"/>
      <c r="FD1881" s="784"/>
      <c r="FE1881" s="784"/>
      <c r="FF1881" s="784"/>
      <c r="FG1881" s="784"/>
      <c r="FH1881" s="784"/>
      <c r="FI1881" s="784"/>
      <c r="FJ1881" s="784"/>
      <c r="FK1881" s="784"/>
      <c r="FL1881" s="784"/>
      <c r="FM1881" s="784"/>
      <c r="FN1881" s="784"/>
      <c r="FO1881" s="784"/>
      <c r="FP1881" s="784"/>
      <c r="FQ1881" s="784"/>
      <c r="FR1881" s="784"/>
      <c r="FS1881" s="784"/>
      <c r="FT1881" s="784"/>
      <c r="FU1881" s="784"/>
      <c r="FV1881" s="784"/>
      <c r="FW1881" s="784"/>
      <c r="FX1881" s="784"/>
      <c r="FY1881" s="784"/>
      <c r="FZ1881" s="784"/>
      <c r="GA1881" s="784"/>
      <c r="GB1881" s="784"/>
      <c r="GC1881" s="784"/>
    </row>
    <row r="1882" spans="1:185" s="742" customFormat="1" ht="48.75" customHeight="1">
      <c r="A1882" s="795">
        <v>1</v>
      </c>
      <c r="B1882" s="786" t="s">
        <v>2894</v>
      </c>
      <c r="C1882" s="1157" t="s">
        <v>1346</v>
      </c>
      <c r="D1882" s="782">
        <v>1</v>
      </c>
      <c r="E1882" s="782"/>
      <c r="F1882" s="753"/>
      <c r="G1882" s="783"/>
      <c r="H1882" s="783"/>
      <c r="I1882" s="783"/>
      <c r="J1882" s="783"/>
      <c r="K1882" s="783"/>
      <c r="L1882" s="783"/>
      <c r="M1882" s="783"/>
      <c r="N1882" s="783"/>
      <c r="O1882" s="784"/>
      <c r="P1882" s="784"/>
      <c r="Q1882" s="784"/>
      <c r="R1882" s="784"/>
      <c r="S1882" s="784"/>
      <c r="T1882" s="784"/>
      <c r="U1882" s="784"/>
      <c r="V1882" s="784"/>
      <c r="W1882" s="784"/>
      <c r="X1882" s="784"/>
      <c r="Y1882" s="784"/>
      <c r="Z1882" s="784"/>
      <c r="AA1882" s="784"/>
      <c r="AB1882" s="784"/>
      <c r="AC1882" s="784"/>
      <c r="AD1882" s="784"/>
      <c r="AE1882" s="784"/>
      <c r="AF1882" s="784"/>
      <c r="AG1882" s="784"/>
      <c r="AH1882" s="784"/>
      <c r="AI1882" s="784"/>
      <c r="AJ1882" s="784"/>
      <c r="AK1882" s="784"/>
      <c r="AL1882" s="784"/>
      <c r="AM1882" s="784"/>
      <c r="AN1882" s="784"/>
      <c r="AO1882" s="784"/>
      <c r="AP1882" s="784"/>
      <c r="AQ1882" s="784"/>
      <c r="AR1882" s="784"/>
      <c r="AS1882" s="784"/>
      <c r="AT1882" s="784"/>
      <c r="AU1882" s="784"/>
      <c r="AV1882" s="784"/>
      <c r="AW1882" s="784"/>
      <c r="AX1882" s="784"/>
      <c r="AY1882" s="784"/>
      <c r="AZ1882" s="784"/>
      <c r="BA1882" s="784"/>
      <c r="BB1882" s="784"/>
      <c r="BC1882" s="784"/>
      <c r="BD1882" s="784"/>
      <c r="BE1882" s="784"/>
      <c r="BF1882" s="784"/>
      <c r="BG1882" s="784"/>
      <c r="BH1882" s="784"/>
      <c r="BI1882" s="784"/>
      <c r="BJ1882" s="784"/>
      <c r="BK1882" s="784"/>
      <c r="BL1882" s="784"/>
      <c r="BM1882" s="784"/>
      <c r="BN1882" s="784"/>
      <c r="BO1882" s="784"/>
      <c r="BP1882" s="784"/>
      <c r="BQ1882" s="784"/>
      <c r="BR1882" s="784"/>
      <c r="BS1882" s="784"/>
      <c r="BT1882" s="784"/>
      <c r="BU1882" s="784"/>
      <c r="BV1882" s="784"/>
      <c r="BW1882" s="784"/>
      <c r="BX1882" s="784"/>
      <c r="BY1882" s="784"/>
      <c r="BZ1882" s="784"/>
      <c r="CA1882" s="784"/>
      <c r="CB1882" s="784"/>
      <c r="CC1882" s="784"/>
      <c r="CD1882" s="784"/>
      <c r="CE1882" s="784"/>
      <c r="CF1882" s="784"/>
      <c r="CG1882" s="784"/>
      <c r="CH1882" s="784"/>
      <c r="CI1882" s="784"/>
      <c r="CJ1882" s="784"/>
      <c r="CK1882" s="784"/>
      <c r="CL1882" s="784"/>
      <c r="CM1882" s="784"/>
      <c r="CN1882" s="784"/>
      <c r="CO1882" s="784"/>
      <c r="CP1882" s="784"/>
      <c r="CQ1882" s="784"/>
      <c r="CR1882" s="784"/>
      <c r="CS1882" s="784"/>
      <c r="CT1882" s="784"/>
      <c r="CU1882" s="784"/>
      <c r="CV1882" s="784"/>
      <c r="CW1882" s="784"/>
      <c r="CX1882" s="784"/>
      <c r="CY1882" s="784"/>
      <c r="CZ1882" s="784"/>
      <c r="DA1882" s="784"/>
      <c r="DB1882" s="784"/>
      <c r="DC1882" s="784"/>
      <c r="DD1882" s="784"/>
      <c r="DE1882" s="784"/>
      <c r="DF1882" s="784"/>
      <c r="DG1882" s="784"/>
      <c r="DH1882" s="784"/>
      <c r="DI1882" s="784"/>
      <c r="DJ1882" s="784"/>
      <c r="DK1882" s="784"/>
      <c r="DL1882" s="784"/>
      <c r="DM1882" s="784"/>
      <c r="DN1882" s="784"/>
      <c r="DO1882" s="784"/>
      <c r="DP1882" s="784"/>
      <c r="DQ1882" s="784"/>
      <c r="DR1882" s="784"/>
      <c r="DS1882" s="784"/>
      <c r="DT1882" s="784"/>
      <c r="DU1882" s="784"/>
      <c r="DV1882" s="784"/>
      <c r="DW1882" s="784"/>
      <c r="DX1882" s="784"/>
      <c r="DY1882" s="784"/>
      <c r="DZ1882" s="784"/>
      <c r="EA1882" s="784"/>
      <c r="EB1882" s="784"/>
      <c r="EC1882" s="784"/>
      <c r="ED1882" s="784"/>
      <c r="EE1882" s="784"/>
      <c r="EF1882" s="784"/>
      <c r="EG1882" s="784"/>
      <c r="EH1882" s="784"/>
      <c r="EI1882" s="784"/>
      <c r="EJ1882" s="784"/>
      <c r="EK1882" s="784"/>
      <c r="EL1882" s="784"/>
      <c r="EM1882" s="784"/>
      <c r="EN1882" s="784"/>
      <c r="EO1882" s="784"/>
      <c r="EP1882" s="784"/>
      <c r="EQ1882" s="784"/>
      <c r="ER1882" s="784"/>
      <c r="ES1882" s="784"/>
      <c r="ET1882" s="784"/>
      <c r="EU1882" s="784"/>
      <c r="EV1882" s="784"/>
      <c r="EW1882" s="784"/>
      <c r="EX1882" s="784"/>
      <c r="EY1882" s="784"/>
      <c r="EZ1882" s="784"/>
      <c r="FA1882" s="784"/>
      <c r="FB1882" s="784"/>
      <c r="FC1882" s="784"/>
      <c r="FD1882" s="784"/>
      <c r="FE1882" s="784"/>
      <c r="FF1882" s="784"/>
      <c r="FG1882" s="784"/>
      <c r="FH1882" s="784"/>
      <c r="FI1882" s="784"/>
      <c r="FJ1882" s="784"/>
      <c r="FK1882" s="784"/>
      <c r="FL1882" s="784"/>
      <c r="FM1882" s="784"/>
      <c r="FN1882" s="784"/>
      <c r="FO1882" s="784"/>
      <c r="FP1882" s="784"/>
      <c r="FQ1882" s="784"/>
      <c r="FR1882" s="784"/>
      <c r="FS1882" s="784"/>
      <c r="FT1882" s="784"/>
      <c r="FU1882" s="784"/>
      <c r="FV1882" s="784"/>
      <c r="FW1882" s="784"/>
      <c r="FX1882" s="784"/>
      <c r="FY1882" s="784"/>
      <c r="FZ1882" s="784"/>
      <c r="GA1882" s="784"/>
      <c r="GB1882" s="784"/>
      <c r="GC1882" s="784"/>
    </row>
    <row r="1883" spans="1:185" s="742" customFormat="1">
      <c r="A1883" s="780"/>
      <c r="B1883" s="786"/>
      <c r="C1883" s="1157"/>
      <c r="D1883" s="782"/>
      <c r="E1883" s="782"/>
      <c r="F1883" s="753"/>
      <c r="G1883" s="783"/>
      <c r="H1883" s="783"/>
      <c r="I1883" s="783"/>
      <c r="J1883" s="783"/>
      <c r="K1883" s="783"/>
      <c r="L1883" s="783"/>
      <c r="M1883" s="783"/>
      <c r="N1883" s="783"/>
      <c r="O1883" s="784"/>
      <c r="P1883" s="784"/>
      <c r="Q1883" s="784"/>
      <c r="R1883" s="784"/>
      <c r="S1883" s="784"/>
      <c r="T1883" s="784"/>
      <c r="U1883" s="784"/>
      <c r="V1883" s="784"/>
      <c r="W1883" s="784"/>
      <c r="X1883" s="784"/>
      <c r="Y1883" s="784"/>
      <c r="Z1883" s="784"/>
      <c r="AA1883" s="784"/>
      <c r="AB1883" s="784"/>
      <c r="AC1883" s="784"/>
      <c r="AD1883" s="784"/>
      <c r="AE1883" s="784"/>
      <c r="AF1883" s="784"/>
      <c r="AG1883" s="784"/>
      <c r="AH1883" s="784"/>
      <c r="AI1883" s="784"/>
      <c r="AJ1883" s="784"/>
      <c r="AK1883" s="784"/>
      <c r="AL1883" s="784"/>
      <c r="AM1883" s="784"/>
      <c r="AN1883" s="784"/>
      <c r="AO1883" s="784"/>
      <c r="AP1883" s="784"/>
      <c r="AQ1883" s="784"/>
      <c r="AR1883" s="784"/>
      <c r="AS1883" s="784"/>
      <c r="AT1883" s="784"/>
      <c r="AU1883" s="784"/>
      <c r="AV1883" s="784"/>
      <c r="AW1883" s="784"/>
      <c r="AX1883" s="784"/>
      <c r="AY1883" s="784"/>
      <c r="AZ1883" s="784"/>
      <c r="BA1883" s="784"/>
      <c r="BB1883" s="784"/>
      <c r="BC1883" s="784"/>
      <c r="BD1883" s="784"/>
      <c r="BE1883" s="784"/>
      <c r="BF1883" s="784"/>
      <c r="BG1883" s="784"/>
      <c r="BH1883" s="784"/>
      <c r="BI1883" s="784"/>
      <c r="BJ1883" s="784"/>
      <c r="BK1883" s="784"/>
      <c r="BL1883" s="784"/>
      <c r="BM1883" s="784"/>
      <c r="BN1883" s="784"/>
      <c r="BO1883" s="784"/>
      <c r="BP1883" s="784"/>
      <c r="BQ1883" s="784"/>
      <c r="BR1883" s="784"/>
      <c r="BS1883" s="784"/>
      <c r="BT1883" s="784"/>
      <c r="BU1883" s="784"/>
      <c r="BV1883" s="784"/>
      <c r="BW1883" s="784"/>
      <c r="BX1883" s="784"/>
      <c r="BY1883" s="784"/>
      <c r="BZ1883" s="784"/>
      <c r="CA1883" s="784"/>
      <c r="CB1883" s="784"/>
      <c r="CC1883" s="784"/>
      <c r="CD1883" s="784"/>
      <c r="CE1883" s="784"/>
      <c r="CF1883" s="784"/>
      <c r="CG1883" s="784"/>
      <c r="CH1883" s="784"/>
      <c r="CI1883" s="784"/>
      <c r="CJ1883" s="784"/>
      <c r="CK1883" s="784"/>
      <c r="CL1883" s="784"/>
      <c r="CM1883" s="784"/>
      <c r="CN1883" s="784"/>
      <c r="CO1883" s="784"/>
      <c r="CP1883" s="784"/>
      <c r="CQ1883" s="784"/>
      <c r="CR1883" s="784"/>
      <c r="CS1883" s="784"/>
      <c r="CT1883" s="784"/>
      <c r="CU1883" s="784"/>
      <c r="CV1883" s="784"/>
      <c r="CW1883" s="784"/>
      <c r="CX1883" s="784"/>
      <c r="CY1883" s="784"/>
      <c r="CZ1883" s="784"/>
      <c r="DA1883" s="784"/>
      <c r="DB1883" s="784"/>
      <c r="DC1883" s="784"/>
      <c r="DD1883" s="784"/>
      <c r="DE1883" s="784"/>
      <c r="DF1883" s="784"/>
      <c r="DG1883" s="784"/>
      <c r="DH1883" s="784"/>
      <c r="DI1883" s="784"/>
      <c r="DJ1883" s="784"/>
      <c r="DK1883" s="784"/>
      <c r="DL1883" s="784"/>
      <c r="DM1883" s="784"/>
      <c r="DN1883" s="784"/>
      <c r="DO1883" s="784"/>
      <c r="DP1883" s="784"/>
      <c r="DQ1883" s="784"/>
      <c r="DR1883" s="784"/>
      <c r="DS1883" s="784"/>
      <c r="DT1883" s="784"/>
      <c r="DU1883" s="784"/>
      <c r="DV1883" s="784"/>
      <c r="DW1883" s="784"/>
      <c r="DX1883" s="784"/>
      <c r="DY1883" s="784"/>
      <c r="DZ1883" s="784"/>
      <c r="EA1883" s="784"/>
      <c r="EB1883" s="784"/>
      <c r="EC1883" s="784"/>
      <c r="ED1883" s="784"/>
      <c r="EE1883" s="784"/>
      <c r="EF1883" s="784"/>
      <c r="EG1883" s="784"/>
      <c r="EH1883" s="784"/>
      <c r="EI1883" s="784"/>
      <c r="EJ1883" s="784"/>
      <c r="EK1883" s="784"/>
      <c r="EL1883" s="784"/>
      <c r="EM1883" s="784"/>
      <c r="EN1883" s="784"/>
      <c r="EO1883" s="784"/>
      <c r="EP1883" s="784"/>
      <c r="EQ1883" s="784"/>
      <c r="ER1883" s="784"/>
      <c r="ES1883" s="784"/>
      <c r="ET1883" s="784"/>
      <c r="EU1883" s="784"/>
      <c r="EV1883" s="784"/>
      <c r="EW1883" s="784"/>
      <c r="EX1883" s="784"/>
      <c r="EY1883" s="784"/>
      <c r="EZ1883" s="784"/>
      <c r="FA1883" s="784"/>
      <c r="FB1883" s="784"/>
      <c r="FC1883" s="784"/>
      <c r="FD1883" s="784"/>
      <c r="FE1883" s="784"/>
      <c r="FF1883" s="784"/>
      <c r="FG1883" s="784"/>
      <c r="FH1883" s="784"/>
      <c r="FI1883" s="784"/>
      <c r="FJ1883" s="784"/>
      <c r="FK1883" s="784"/>
      <c r="FL1883" s="784"/>
      <c r="FM1883" s="784"/>
      <c r="FN1883" s="784"/>
      <c r="FO1883" s="784"/>
      <c r="FP1883" s="784"/>
      <c r="FQ1883" s="784"/>
      <c r="FR1883" s="784"/>
      <c r="FS1883" s="784"/>
      <c r="FT1883" s="784"/>
      <c r="FU1883" s="784"/>
      <c r="FV1883" s="784"/>
      <c r="FW1883" s="784"/>
      <c r="FX1883" s="784"/>
      <c r="FY1883" s="784"/>
      <c r="FZ1883" s="784"/>
      <c r="GA1883" s="784"/>
      <c r="GB1883" s="784"/>
      <c r="GC1883" s="784"/>
    </row>
    <row r="1884" spans="1:185" s="742" customFormat="1" ht="23.25" customHeight="1">
      <c r="A1884" s="795">
        <v>2</v>
      </c>
      <c r="B1884" s="786" t="s">
        <v>2223</v>
      </c>
      <c r="C1884" s="1157" t="s">
        <v>223</v>
      </c>
      <c r="D1884" s="782">
        <v>1</v>
      </c>
      <c r="E1884" s="782"/>
      <c r="F1884" s="753"/>
      <c r="G1884" s="783"/>
      <c r="H1884" s="783"/>
      <c r="I1884" s="783"/>
      <c r="J1884" s="783"/>
      <c r="K1884" s="783"/>
      <c r="L1884" s="783"/>
      <c r="M1884" s="783"/>
      <c r="N1884" s="783"/>
      <c r="O1884" s="784"/>
      <c r="P1884" s="784"/>
      <c r="Q1884" s="784"/>
      <c r="R1884" s="784"/>
      <c r="S1884" s="784"/>
      <c r="T1884" s="784"/>
      <c r="U1884" s="784"/>
      <c r="V1884" s="784"/>
      <c r="W1884" s="784"/>
      <c r="X1884" s="784"/>
      <c r="Y1884" s="784"/>
      <c r="Z1884" s="784"/>
      <c r="AA1884" s="784"/>
      <c r="AB1884" s="784"/>
      <c r="AC1884" s="784"/>
      <c r="AD1884" s="784"/>
      <c r="AE1884" s="784"/>
      <c r="AF1884" s="784"/>
      <c r="AG1884" s="784"/>
      <c r="AH1884" s="784"/>
      <c r="AI1884" s="784"/>
      <c r="AJ1884" s="784"/>
      <c r="AK1884" s="784"/>
      <c r="AL1884" s="784"/>
      <c r="AM1884" s="784"/>
      <c r="AN1884" s="784"/>
      <c r="AO1884" s="784"/>
      <c r="AP1884" s="784"/>
      <c r="AQ1884" s="784"/>
      <c r="AR1884" s="784"/>
      <c r="AS1884" s="784"/>
      <c r="AT1884" s="784"/>
      <c r="AU1884" s="784"/>
      <c r="AV1884" s="784"/>
      <c r="AW1884" s="784"/>
      <c r="AX1884" s="784"/>
      <c r="AY1884" s="784"/>
      <c r="AZ1884" s="784"/>
      <c r="BA1884" s="784"/>
      <c r="BB1884" s="784"/>
      <c r="BC1884" s="784"/>
      <c r="BD1884" s="784"/>
      <c r="BE1884" s="784"/>
      <c r="BF1884" s="784"/>
      <c r="BG1884" s="784"/>
      <c r="BH1884" s="784"/>
      <c r="BI1884" s="784"/>
      <c r="BJ1884" s="784"/>
      <c r="BK1884" s="784"/>
      <c r="BL1884" s="784"/>
      <c r="BM1884" s="784"/>
      <c r="BN1884" s="784"/>
      <c r="BO1884" s="784"/>
      <c r="BP1884" s="784"/>
      <c r="BQ1884" s="784"/>
      <c r="BR1884" s="784"/>
      <c r="BS1884" s="784"/>
      <c r="BT1884" s="784"/>
      <c r="BU1884" s="784"/>
      <c r="BV1884" s="784"/>
      <c r="BW1884" s="784"/>
      <c r="BX1884" s="784"/>
      <c r="BY1884" s="784"/>
      <c r="BZ1884" s="784"/>
      <c r="CA1884" s="784"/>
      <c r="CB1884" s="784"/>
      <c r="CC1884" s="784"/>
      <c r="CD1884" s="784"/>
      <c r="CE1884" s="784"/>
      <c r="CF1884" s="784"/>
      <c r="CG1884" s="784"/>
      <c r="CH1884" s="784"/>
      <c r="CI1884" s="784"/>
      <c r="CJ1884" s="784"/>
      <c r="CK1884" s="784"/>
      <c r="CL1884" s="784"/>
      <c r="CM1884" s="784"/>
      <c r="CN1884" s="784"/>
      <c r="CO1884" s="784"/>
      <c r="CP1884" s="784"/>
      <c r="CQ1884" s="784"/>
      <c r="CR1884" s="784"/>
      <c r="CS1884" s="784"/>
      <c r="CT1884" s="784"/>
      <c r="CU1884" s="784"/>
      <c r="CV1884" s="784"/>
      <c r="CW1884" s="784"/>
      <c r="CX1884" s="784"/>
      <c r="CY1884" s="784"/>
      <c r="CZ1884" s="784"/>
      <c r="DA1884" s="784"/>
      <c r="DB1884" s="784"/>
      <c r="DC1884" s="784"/>
      <c r="DD1884" s="784"/>
      <c r="DE1884" s="784"/>
      <c r="DF1884" s="784"/>
      <c r="DG1884" s="784"/>
      <c r="DH1884" s="784"/>
      <c r="DI1884" s="784"/>
      <c r="DJ1884" s="784"/>
      <c r="DK1884" s="784"/>
      <c r="DL1884" s="784"/>
      <c r="DM1884" s="784"/>
      <c r="DN1884" s="784"/>
      <c r="DO1884" s="784"/>
      <c r="DP1884" s="784"/>
      <c r="DQ1884" s="784"/>
      <c r="DR1884" s="784"/>
      <c r="DS1884" s="784"/>
      <c r="DT1884" s="784"/>
      <c r="DU1884" s="784"/>
      <c r="DV1884" s="784"/>
      <c r="DW1884" s="784"/>
      <c r="DX1884" s="784"/>
      <c r="DY1884" s="784"/>
      <c r="DZ1884" s="784"/>
      <c r="EA1884" s="784"/>
      <c r="EB1884" s="784"/>
      <c r="EC1884" s="784"/>
      <c r="ED1884" s="784"/>
      <c r="EE1884" s="784"/>
      <c r="EF1884" s="784"/>
      <c r="EG1884" s="784"/>
      <c r="EH1884" s="784"/>
      <c r="EI1884" s="784"/>
      <c r="EJ1884" s="784"/>
      <c r="EK1884" s="784"/>
      <c r="EL1884" s="784"/>
      <c r="EM1884" s="784"/>
      <c r="EN1884" s="784"/>
      <c r="EO1884" s="784"/>
      <c r="EP1884" s="784"/>
      <c r="EQ1884" s="784"/>
      <c r="ER1884" s="784"/>
      <c r="ES1884" s="784"/>
      <c r="ET1884" s="784"/>
      <c r="EU1884" s="784"/>
      <c r="EV1884" s="784"/>
      <c r="EW1884" s="784"/>
      <c r="EX1884" s="784"/>
      <c r="EY1884" s="784"/>
      <c r="EZ1884" s="784"/>
      <c r="FA1884" s="784"/>
      <c r="FB1884" s="784"/>
      <c r="FC1884" s="784"/>
      <c r="FD1884" s="784"/>
      <c r="FE1884" s="784"/>
      <c r="FF1884" s="784"/>
      <c r="FG1884" s="784"/>
      <c r="FH1884" s="784"/>
      <c r="FI1884" s="784"/>
      <c r="FJ1884" s="784"/>
      <c r="FK1884" s="784"/>
      <c r="FL1884" s="784"/>
      <c r="FM1884" s="784"/>
      <c r="FN1884" s="784"/>
      <c r="FO1884" s="784"/>
      <c r="FP1884" s="784"/>
      <c r="FQ1884" s="784"/>
      <c r="FR1884" s="784"/>
      <c r="FS1884" s="784"/>
      <c r="FT1884" s="784"/>
      <c r="FU1884" s="784"/>
      <c r="FV1884" s="784"/>
      <c r="FW1884" s="784"/>
      <c r="FX1884" s="784"/>
      <c r="FY1884" s="784"/>
      <c r="FZ1884" s="784"/>
      <c r="GA1884" s="784"/>
      <c r="GB1884" s="784"/>
      <c r="GC1884" s="784"/>
    </row>
    <row r="1885" spans="1:185" s="742" customFormat="1">
      <c r="A1885" s="795"/>
      <c r="B1885" s="781"/>
      <c r="C1885" s="1157"/>
      <c r="D1885" s="782"/>
      <c r="E1885" s="782"/>
      <c r="F1885" s="753"/>
      <c r="G1885" s="783"/>
      <c r="H1885" s="783"/>
      <c r="I1885" s="783"/>
      <c r="J1885" s="783"/>
      <c r="K1885" s="783"/>
      <c r="L1885" s="783"/>
      <c r="M1885" s="783"/>
      <c r="N1885" s="783"/>
      <c r="O1885" s="784"/>
      <c r="P1885" s="784"/>
      <c r="Q1885" s="784"/>
      <c r="R1885" s="784"/>
      <c r="S1885" s="784"/>
      <c r="T1885" s="784"/>
      <c r="U1885" s="784"/>
      <c r="V1885" s="784"/>
      <c r="W1885" s="784"/>
      <c r="X1885" s="784"/>
      <c r="Y1885" s="784"/>
      <c r="Z1885" s="784"/>
      <c r="AA1885" s="784"/>
      <c r="AB1885" s="784"/>
      <c r="AC1885" s="784"/>
      <c r="AD1885" s="784"/>
      <c r="AE1885" s="784"/>
      <c r="AF1885" s="784"/>
      <c r="AG1885" s="784"/>
      <c r="AH1885" s="784"/>
      <c r="AI1885" s="784"/>
      <c r="AJ1885" s="784"/>
      <c r="AK1885" s="784"/>
      <c r="AL1885" s="784"/>
      <c r="AM1885" s="784"/>
      <c r="AN1885" s="784"/>
      <c r="AO1885" s="784"/>
      <c r="AP1885" s="784"/>
      <c r="AQ1885" s="784"/>
      <c r="AR1885" s="784"/>
      <c r="AS1885" s="784"/>
      <c r="AT1885" s="784"/>
      <c r="AU1885" s="784"/>
      <c r="AV1885" s="784"/>
      <c r="AW1885" s="784"/>
      <c r="AX1885" s="784"/>
      <c r="AY1885" s="784"/>
      <c r="AZ1885" s="784"/>
      <c r="BA1885" s="784"/>
      <c r="BB1885" s="784"/>
      <c r="BC1885" s="784"/>
      <c r="BD1885" s="784"/>
      <c r="BE1885" s="784"/>
      <c r="BF1885" s="784"/>
      <c r="BG1885" s="784"/>
      <c r="BH1885" s="784"/>
      <c r="BI1885" s="784"/>
      <c r="BJ1885" s="784"/>
      <c r="BK1885" s="784"/>
      <c r="BL1885" s="784"/>
      <c r="BM1885" s="784"/>
      <c r="BN1885" s="784"/>
      <c r="BO1885" s="784"/>
      <c r="BP1885" s="784"/>
      <c r="BQ1885" s="784"/>
      <c r="BR1885" s="784"/>
      <c r="BS1885" s="784"/>
      <c r="BT1885" s="784"/>
      <c r="BU1885" s="784"/>
      <c r="BV1885" s="784"/>
      <c r="BW1885" s="784"/>
      <c r="BX1885" s="784"/>
      <c r="BY1885" s="784"/>
      <c r="BZ1885" s="784"/>
      <c r="CA1885" s="784"/>
      <c r="CB1885" s="784"/>
      <c r="CC1885" s="784"/>
      <c r="CD1885" s="784"/>
      <c r="CE1885" s="784"/>
      <c r="CF1885" s="784"/>
      <c r="CG1885" s="784"/>
      <c r="CH1885" s="784"/>
      <c r="CI1885" s="784"/>
      <c r="CJ1885" s="784"/>
      <c r="CK1885" s="784"/>
      <c r="CL1885" s="784"/>
      <c r="CM1885" s="784"/>
      <c r="CN1885" s="784"/>
      <c r="CO1885" s="784"/>
      <c r="CP1885" s="784"/>
      <c r="CQ1885" s="784"/>
      <c r="CR1885" s="784"/>
      <c r="CS1885" s="784"/>
      <c r="CT1885" s="784"/>
      <c r="CU1885" s="784"/>
      <c r="CV1885" s="784"/>
      <c r="CW1885" s="784"/>
      <c r="CX1885" s="784"/>
      <c r="CY1885" s="784"/>
      <c r="CZ1885" s="784"/>
      <c r="DA1885" s="784"/>
      <c r="DB1885" s="784"/>
      <c r="DC1885" s="784"/>
      <c r="DD1885" s="784"/>
      <c r="DE1885" s="784"/>
      <c r="DF1885" s="784"/>
      <c r="DG1885" s="784"/>
      <c r="DH1885" s="784"/>
      <c r="DI1885" s="784"/>
      <c r="DJ1885" s="784"/>
      <c r="DK1885" s="784"/>
      <c r="DL1885" s="784"/>
      <c r="DM1885" s="784"/>
      <c r="DN1885" s="784"/>
      <c r="DO1885" s="784"/>
      <c r="DP1885" s="784"/>
      <c r="DQ1885" s="784"/>
      <c r="DR1885" s="784"/>
      <c r="DS1885" s="784"/>
      <c r="DT1885" s="784"/>
      <c r="DU1885" s="784"/>
      <c r="DV1885" s="784"/>
      <c r="DW1885" s="784"/>
      <c r="DX1885" s="784"/>
      <c r="DY1885" s="784"/>
      <c r="DZ1885" s="784"/>
      <c r="EA1885" s="784"/>
      <c r="EB1885" s="784"/>
      <c r="EC1885" s="784"/>
      <c r="ED1885" s="784"/>
      <c r="EE1885" s="784"/>
      <c r="EF1885" s="784"/>
      <c r="EG1885" s="784"/>
      <c r="EH1885" s="784"/>
      <c r="EI1885" s="784"/>
      <c r="EJ1885" s="784"/>
      <c r="EK1885" s="784"/>
      <c r="EL1885" s="784"/>
      <c r="EM1885" s="784"/>
      <c r="EN1885" s="784"/>
      <c r="EO1885" s="784"/>
      <c r="EP1885" s="784"/>
      <c r="EQ1885" s="784"/>
      <c r="ER1885" s="784"/>
      <c r="ES1885" s="784"/>
      <c r="ET1885" s="784"/>
      <c r="EU1885" s="784"/>
      <c r="EV1885" s="784"/>
      <c r="EW1885" s="784"/>
      <c r="EX1885" s="784"/>
      <c r="EY1885" s="784"/>
      <c r="EZ1885" s="784"/>
      <c r="FA1885" s="784"/>
      <c r="FB1885" s="784"/>
      <c r="FC1885" s="784"/>
      <c r="FD1885" s="784"/>
      <c r="FE1885" s="784"/>
      <c r="FF1885" s="784"/>
      <c r="FG1885" s="784"/>
      <c r="FH1885" s="784"/>
      <c r="FI1885" s="784"/>
      <c r="FJ1885" s="784"/>
      <c r="FK1885" s="784"/>
      <c r="FL1885" s="784"/>
      <c r="FM1885" s="784"/>
      <c r="FN1885" s="784"/>
      <c r="FO1885" s="784"/>
      <c r="FP1885" s="784"/>
      <c r="FQ1885" s="784"/>
      <c r="FR1885" s="784"/>
      <c r="FS1885" s="784"/>
      <c r="FT1885" s="784"/>
      <c r="FU1885" s="784"/>
      <c r="FV1885" s="784"/>
      <c r="FW1885" s="784"/>
      <c r="FX1885" s="784"/>
      <c r="FY1885" s="784"/>
      <c r="FZ1885" s="784"/>
      <c r="GA1885" s="784"/>
      <c r="GB1885" s="784"/>
      <c r="GC1885" s="784"/>
    </row>
    <row r="1886" spans="1:185" s="742" customFormat="1" ht="47.25" customHeight="1">
      <c r="A1886" s="795">
        <v>3</v>
      </c>
      <c r="B1886" s="781" t="s">
        <v>2224</v>
      </c>
      <c r="C1886" s="1157" t="s">
        <v>1346</v>
      </c>
      <c r="D1886" s="782">
        <v>1</v>
      </c>
      <c r="E1886" s="796"/>
      <c r="F1886" s="796"/>
      <c r="G1886" s="783"/>
      <c r="H1886" s="783"/>
      <c r="I1886" s="783"/>
      <c r="J1886" s="783"/>
      <c r="K1886" s="783"/>
      <c r="L1886" s="783"/>
      <c r="M1886" s="783"/>
      <c r="N1886" s="783"/>
      <c r="O1886" s="784"/>
      <c r="P1886" s="784"/>
      <c r="Q1886" s="784"/>
      <c r="R1886" s="784"/>
      <c r="S1886" s="784"/>
      <c r="T1886" s="784"/>
      <c r="U1886" s="784"/>
      <c r="V1886" s="784"/>
      <c r="W1886" s="784"/>
      <c r="X1886" s="784"/>
      <c r="Y1886" s="784"/>
      <c r="Z1886" s="784"/>
      <c r="AA1886" s="784"/>
      <c r="AB1886" s="784"/>
      <c r="AC1886" s="784"/>
      <c r="AD1886" s="784"/>
      <c r="AE1886" s="784"/>
      <c r="AF1886" s="784"/>
      <c r="AG1886" s="784"/>
      <c r="AH1886" s="784"/>
      <c r="AI1886" s="784"/>
      <c r="AJ1886" s="784"/>
      <c r="AK1886" s="784"/>
      <c r="AL1886" s="784"/>
      <c r="AM1886" s="784"/>
      <c r="AN1886" s="784"/>
      <c r="AO1886" s="784"/>
      <c r="AP1886" s="784"/>
      <c r="AQ1886" s="784"/>
      <c r="AR1886" s="784"/>
      <c r="AS1886" s="784"/>
      <c r="AT1886" s="784"/>
      <c r="AU1886" s="784"/>
      <c r="AV1886" s="784"/>
      <c r="AW1886" s="784"/>
      <c r="AX1886" s="784"/>
      <c r="AY1886" s="784"/>
      <c r="AZ1886" s="784"/>
      <c r="BA1886" s="784"/>
      <c r="BB1886" s="784"/>
      <c r="BC1886" s="784"/>
      <c r="BD1886" s="784"/>
      <c r="BE1886" s="784"/>
      <c r="BF1886" s="784"/>
      <c r="BG1886" s="784"/>
      <c r="BH1886" s="784"/>
      <c r="BI1886" s="784"/>
      <c r="BJ1886" s="784"/>
      <c r="BK1886" s="784"/>
      <c r="BL1886" s="784"/>
      <c r="BM1886" s="784"/>
      <c r="BN1886" s="784"/>
      <c r="BO1886" s="784"/>
      <c r="BP1886" s="784"/>
      <c r="BQ1886" s="784"/>
      <c r="BR1886" s="784"/>
      <c r="BS1886" s="784"/>
      <c r="BT1886" s="784"/>
      <c r="BU1886" s="784"/>
      <c r="BV1886" s="784"/>
      <c r="BW1886" s="784"/>
      <c r="BX1886" s="784"/>
      <c r="BY1886" s="784"/>
      <c r="BZ1886" s="784"/>
      <c r="CA1886" s="784"/>
      <c r="CB1886" s="784"/>
      <c r="CC1886" s="784"/>
      <c r="CD1886" s="784"/>
      <c r="CE1886" s="784"/>
      <c r="CF1886" s="784"/>
      <c r="CG1886" s="784"/>
      <c r="CH1886" s="784"/>
      <c r="CI1886" s="784"/>
      <c r="CJ1886" s="784"/>
      <c r="CK1886" s="784"/>
      <c r="CL1886" s="784"/>
      <c r="CM1886" s="784"/>
      <c r="CN1886" s="784"/>
      <c r="CO1886" s="784"/>
      <c r="CP1886" s="784"/>
      <c r="CQ1886" s="784"/>
      <c r="CR1886" s="784"/>
      <c r="CS1886" s="784"/>
      <c r="CT1886" s="784"/>
      <c r="CU1886" s="784"/>
      <c r="CV1886" s="784"/>
      <c r="CW1886" s="784"/>
      <c r="CX1886" s="784"/>
      <c r="CY1886" s="784"/>
      <c r="CZ1886" s="784"/>
      <c r="DA1886" s="784"/>
      <c r="DB1886" s="784"/>
      <c r="DC1886" s="784"/>
      <c r="DD1886" s="784"/>
      <c r="DE1886" s="784"/>
      <c r="DF1886" s="784"/>
      <c r="DG1886" s="784"/>
      <c r="DH1886" s="784"/>
      <c r="DI1886" s="784"/>
      <c r="DJ1886" s="784"/>
      <c r="DK1886" s="784"/>
      <c r="DL1886" s="784"/>
      <c r="DM1886" s="784"/>
      <c r="DN1886" s="784"/>
      <c r="DO1886" s="784"/>
      <c r="DP1886" s="784"/>
      <c r="DQ1886" s="784"/>
      <c r="DR1886" s="784"/>
      <c r="DS1886" s="784"/>
      <c r="DT1886" s="784"/>
      <c r="DU1886" s="784"/>
      <c r="DV1886" s="784"/>
      <c r="DW1886" s="784"/>
      <c r="DX1886" s="784"/>
      <c r="DY1886" s="784"/>
      <c r="DZ1886" s="784"/>
      <c r="EA1886" s="784"/>
      <c r="EB1886" s="784"/>
      <c r="EC1886" s="784"/>
      <c r="ED1886" s="784"/>
      <c r="EE1886" s="784"/>
      <c r="EF1886" s="784"/>
      <c r="EG1886" s="784"/>
      <c r="EH1886" s="784"/>
      <c r="EI1886" s="784"/>
      <c r="EJ1886" s="784"/>
      <c r="EK1886" s="784"/>
      <c r="EL1886" s="784"/>
      <c r="EM1886" s="784"/>
      <c r="EN1886" s="784"/>
      <c r="EO1886" s="784"/>
      <c r="EP1886" s="784"/>
      <c r="EQ1886" s="784"/>
      <c r="ER1886" s="784"/>
      <c r="ES1886" s="784"/>
      <c r="ET1886" s="784"/>
      <c r="EU1886" s="784"/>
      <c r="EV1886" s="784"/>
      <c r="EW1886" s="784"/>
      <c r="EX1886" s="784"/>
      <c r="EY1886" s="784"/>
      <c r="EZ1886" s="784"/>
      <c r="FA1886" s="784"/>
      <c r="FB1886" s="784"/>
      <c r="FC1886" s="784"/>
      <c r="FD1886" s="784"/>
      <c r="FE1886" s="784"/>
      <c r="FF1886" s="784"/>
      <c r="FG1886" s="784"/>
      <c r="FH1886" s="784"/>
      <c r="FI1886" s="784"/>
      <c r="FJ1886" s="784"/>
      <c r="FK1886" s="784"/>
      <c r="FL1886" s="784"/>
      <c r="FM1886" s="784"/>
      <c r="FN1886" s="784"/>
      <c r="FO1886" s="784"/>
      <c r="FP1886" s="784"/>
      <c r="FQ1886" s="784"/>
      <c r="FR1886" s="784"/>
      <c r="FS1886" s="784"/>
      <c r="FT1886" s="784"/>
      <c r="FU1886" s="784"/>
      <c r="FV1886" s="784"/>
      <c r="FW1886" s="784"/>
      <c r="FX1886" s="784"/>
      <c r="FY1886" s="784"/>
      <c r="FZ1886" s="784"/>
      <c r="GA1886" s="784"/>
      <c r="GB1886" s="784"/>
      <c r="GC1886" s="784"/>
    </row>
    <row r="1887" spans="1:185" s="742" customFormat="1">
      <c r="A1887" s="795"/>
      <c r="B1887" s="781"/>
      <c r="C1887" s="1157"/>
      <c r="D1887" s="782"/>
      <c r="E1887" s="782"/>
      <c r="F1887" s="753"/>
      <c r="G1887" s="783"/>
      <c r="H1887" s="783"/>
      <c r="I1887" s="783"/>
      <c r="J1887" s="783"/>
      <c r="K1887" s="783"/>
      <c r="L1887" s="783"/>
      <c r="M1887" s="783"/>
      <c r="N1887" s="783"/>
      <c r="O1887" s="784"/>
      <c r="P1887" s="784"/>
      <c r="Q1887" s="784"/>
      <c r="R1887" s="784"/>
      <c r="S1887" s="784"/>
      <c r="T1887" s="784"/>
      <c r="U1887" s="784"/>
      <c r="V1887" s="784"/>
      <c r="W1887" s="784"/>
      <c r="X1887" s="784"/>
      <c r="Y1887" s="784"/>
      <c r="Z1887" s="784"/>
      <c r="AA1887" s="784"/>
      <c r="AB1887" s="784"/>
      <c r="AC1887" s="784"/>
      <c r="AD1887" s="784"/>
      <c r="AE1887" s="784"/>
      <c r="AF1887" s="784"/>
      <c r="AG1887" s="784"/>
      <c r="AH1887" s="784"/>
      <c r="AI1887" s="784"/>
      <c r="AJ1887" s="784"/>
      <c r="AK1887" s="784"/>
      <c r="AL1887" s="784"/>
      <c r="AM1887" s="784"/>
      <c r="AN1887" s="784"/>
      <c r="AO1887" s="784"/>
      <c r="AP1887" s="784"/>
      <c r="AQ1887" s="784"/>
      <c r="AR1887" s="784"/>
      <c r="AS1887" s="784"/>
      <c r="AT1887" s="784"/>
      <c r="AU1887" s="784"/>
      <c r="AV1887" s="784"/>
      <c r="AW1887" s="784"/>
      <c r="AX1887" s="784"/>
      <c r="AY1887" s="784"/>
      <c r="AZ1887" s="784"/>
      <c r="BA1887" s="784"/>
      <c r="BB1887" s="784"/>
      <c r="BC1887" s="784"/>
      <c r="BD1887" s="784"/>
      <c r="BE1887" s="784"/>
      <c r="BF1887" s="784"/>
      <c r="BG1887" s="784"/>
      <c r="BH1887" s="784"/>
      <c r="BI1887" s="784"/>
      <c r="BJ1887" s="784"/>
      <c r="BK1887" s="784"/>
      <c r="BL1887" s="784"/>
      <c r="BM1887" s="784"/>
      <c r="BN1887" s="784"/>
      <c r="BO1887" s="784"/>
      <c r="BP1887" s="784"/>
      <c r="BQ1887" s="784"/>
      <c r="BR1887" s="784"/>
      <c r="BS1887" s="784"/>
      <c r="BT1887" s="784"/>
      <c r="BU1887" s="784"/>
      <c r="BV1887" s="784"/>
      <c r="BW1887" s="784"/>
      <c r="BX1887" s="784"/>
      <c r="BY1887" s="784"/>
      <c r="BZ1887" s="784"/>
      <c r="CA1887" s="784"/>
      <c r="CB1887" s="784"/>
      <c r="CC1887" s="784"/>
      <c r="CD1887" s="784"/>
      <c r="CE1887" s="784"/>
      <c r="CF1887" s="784"/>
      <c r="CG1887" s="784"/>
      <c r="CH1887" s="784"/>
      <c r="CI1887" s="784"/>
      <c r="CJ1887" s="784"/>
      <c r="CK1887" s="784"/>
      <c r="CL1887" s="784"/>
      <c r="CM1887" s="784"/>
      <c r="CN1887" s="784"/>
      <c r="CO1887" s="784"/>
      <c r="CP1887" s="784"/>
      <c r="CQ1887" s="784"/>
      <c r="CR1887" s="784"/>
      <c r="CS1887" s="784"/>
      <c r="CT1887" s="784"/>
      <c r="CU1887" s="784"/>
      <c r="CV1887" s="784"/>
      <c r="CW1887" s="784"/>
      <c r="CX1887" s="784"/>
      <c r="CY1887" s="784"/>
      <c r="CZ1887" s="784"/>
      <c r="DA1887" s="784"/>
      <c r="DB1887" s="784"/>
      <c r="DC1887" s="784"/>
      <c r="DD1887" s="784"/>
      <c r="DE1887" s="784"/>
      <c r="DF1887" s="784"/>
      <c r="DG1887" s="784"/>
      <c r="DH1887" s="784"/>
      <c r="DI1887" s="784"/>
      <c r="DJ1887" s="784"/>
      <c r="DK1887" s="784"/>
      <c r="DL1887" s="784"/>
      <c r="DM1887" s="784"/>
      <c r="DN1887" s="784"/>
      <c r="DO1887" s="784"/>
      <c r="DP1887" s="784"/>
      <c r="DQ1887" s="784"/>
      <c r="DR1887" s="784"/>
      <c r="DS1887" s="784"/>
      <c r="DT1887" s="784"/>
      <c r="DU1887" s="784"/>
      <c r="DV1887" s="784"/>
      <c r="DW1887" s="784"/>
      <c r="DX1887" s="784"/>
      <c r="DY1887" s="784"/>
      <c r="DZ1887" s="784"/>
      <c r="EA1887" s="784"/>
      <c r="EB1887" s="784"/>
      <c r="EC1887" s="784"/>
      <c r="ED1887" s="784"/>
      <c r="EE1887" s="784"/>
      <c r="EF1887" s="784"/>
      <c r="EG1887" s="784"/>
      <c r="EH1887" s="784"/>
      <c r="EI1887" s="784"/>
      <c r="EJ1887" s="784"/>
      <c r="EK1887" s="784"/>
      <c r="EL1887" s="784"/>
      <c r="EM1887" s="784"/>
      <c r="EN1887" s="784"/>
      <c r="EO1887" s="784"/>
      <c r="EP1887" s="784"/>
      <c r="EQ1887" s="784"/>
      <c r="ER1887" s="784"/>
      <c r="ES1887" s="784"/>
      <c r="ET1887" s="784"/>
      <c r="EU1887" s="784"/>
      <c r="EV1887" s="784"/>
      <c r="EW1887" s="784"/>
      <c r="EX1887" s="784"/>
      <c r="EY1887" s="784"/>
      <c r="EZ1887" s="784"/>
      <c r="FA1887" s="784"/>
      <c r="FB1887" s="784"/>
      <c r="FC1887" s="784"/>
      <c r="FD1887" s="784"/>
      <c r="FE1887" s="784"/>
      <c r="FF1887" s="784"/>
      <c r="FG1887" s="784"/>
      <c r="FH1887" s="784"/>
      <c r="FI1887" s="784"/>
      <c r="FJ1887" s="784"/>
      <c r="FK1887" s="784"/>
      <c r="FL1887" s="784"/>
      <c r="FM1887" s="784"/>
      <c r="FN1887" s="784"/>
      <c r="FO1887" s="784"/>
      <c r="FP1887" s="784"/>
      <c r="FQ1887" s="784"/>
      <c r="FR1887" s="784"/>
      <c r="FS1887" s="784"/>
      <c r="FT1887" s="784"/>
      <c r="FU1887" s="784"/>
      <c r="FV1887" s="784"/>
      <c r="FW1887" s="784"/>
      <c r="FX1887" s="784"/>
      <c r="FY1887" s="784"/>
      <c r="FZ1887" s="784"/>
      <c r="GA1887" s="784"/>
      <c r="GB1887" s="784"/>
      <c r="GC1887" s="784"/>
    </row>
    <row r="1888" spans="1:185" s="742" customFormat="1" ht="30" customHeight="1">
      <c r="A1888" s="795">
        <v>4</v>
      </c>
      <c r="B1888" s="781" t="s">
        <v>2895</v>
      </c>
      <c r="C1888" s="1157" t="s">
        <v>223</v>
      </c>
      <c r="D1888" s="782">
        <v>1</v>
      </c>
      <c r="E1888" s="782"/>
      <c r="F1888" s="753"/>
      <c r="G1888" s="783"/>
      <c r="H1888" s="783"/>
      <c r="I1888" s="783"/>
      <c r="J1888" s="783"/>
      <c r="K1888" s="783"/>
      <c r="L1888" s="783"/>
      <c r="M1888" s="783"/>
      <c r="N1888" s="783"/>
      <c r="O1888" s="784"/>
      <c r="P1888" s="784"/>
      <c r="Q1888" s="784"/>
      <c r="R1888" s="784"/>
      <c r="S1888" s="784"/>
      <c r="T1888" s="784"/>
      <c r="U1888" s="784"/>
      <c r="V1888" s="784"/>
      <c r="W1888" s="784"/>
      <c r="X1888" s="784"/>
      <c r="Y1888" s="784"/>
      <c r="Z1888" s="784"/>
      <c r="AA1888" s="784"/>
      <c r="AB1888" s="784"/>
      <c r="AC1888" s="784"/>
      <c r="AD1888" s="784"/>
      <c r="AE1888" s="784"/>
      <c r="AF1888" s="784"/>
      <c r="AG1888" s="784"/>
      <c r="AH1888" s="784"/>
      <c r="AI1888" s="784"/>
      <c r="AJ1888" s="784"/>
      <c r="AK1888" s="784"/>
      <c r="AL1888" s="784"/>
      <c r="AM1888" s="784"/>
      <c r="AN1888" s="784"/>
      <c r="AO1888" s="784"/>
      <c r="AP1888" s="784"/>
      <c r="AQ1888" s="784"/>
      <c r="AR1888" s="784"/>
      <c r="AS1888" s="784"/>
      <c r="AT1888" s="784"/>
      <c r="AU1888" s="784"/>
      <c r="AV1888" s="784"/>
      <c r="AW1888" s="784"/>
      <c r="AX1888" s="784"/>
      <c r="AY1888" s="784"/>
      <c r="AZ1888" s="784"/>
      <c r="BA1888" s="784"/>
      <c r="BB1888" s="784"/>
      <c r="BC1888" s="784"/>
      <c r="BD1888" s="784"/>
      <c r="BE1888" s="784"/>
      <c r="BF1888" s="784"/>
      <c r="BG1888" s="784"/>
      <c r="BH1888" s="784"/>
      <c r="BI1888" s="784"/>
      <c r="BJ1888" s="784"/>
      <c r="BK1888" s="784"/>
      <c r="BL1888" s="784"/>
      <c r="BM1888" s="784"/>
      <c r="BN1888" s="784"/>
      <c r="BO1888" s="784"/>
      <c r="BP1888" s="784"/>
      <c r="BQ1888" s="784"/>
      <c r="BR1888" s="784"/>
      <c r="BS1888" s="784"/>
      <c r="BT1888" s="784"/>
      <c r="BU1888" s="784"/>
      <c r="BV1888" s="784"/>
      <c r="BW1888" s="784"/>
      <c r="BX1888" s="784"/>
      <c r="BY1888" s="784"/>
      <c r="BZ1888" s="784"/>
      <c r="CA1888" s="784"/>
      <c r="CB1888" s="784"/>
      <c r="CC1888" s="784"/>
      <c r="CD1888" s="784"/>
      <c r="CE1888" s="784"/>
      <c r="CF1888" s="784"/>
      <c r="CG1888" s="784"/>
      <c r="CH1888" s="784"/>
      <c r="CI1888" s="784"/>
      <c r="CJ1888" s="784"/>
      <c r="CK1888" s="784"/>
      <c r="CL1888" s="784"/>
      <c r="CM1888" s="784"/>
      <c r="CN1888" s="784"/>
      <c r="CO1888" s="784"/>
      <c r="CP1888" s="784"/>
      <c r="CQ1888" s="784"/>
      <c r="CR1888" s="784"/>
      <c r="CS1888" s="784"/>
      <c r="CT1888" s="784"/>
      <c r="CU1888" s="784"/>
      <c r="CV1888" s="784"/>
      <c r="CW1888" s="784"/>
      <c r="CX1888" s="784"/>
      <c r="CY1888" s="784"/>
      <c r="CZ1888" s="784"/>
      <c r="DA1888" s="784"/>
      <c r="DB1888" s="784"/>
      <c r="DC1888" s="784"/>
      <c r="DD1888" s="784"/>
      <c r="DE1888" s="784"/>
      <c r="DF1888" s="784"/>
      <c r="DG1888" s="784"/>
      <c r="DH1888" s="784"/>
      <c r="DI1888" s="784"/>
      <c r="DJ1888" s="784"/>
      <c r="DK1888" s="784"/>
      <c r="DL1888" s="784"/>
      <c r="DM1888" s="784"/>
      <c r="DN1888" s="784"/>
      <c r="DO1888" s="784"/>
      <c r="DP1888" s="784"/>
      <c r="DQ1888" s="784"/>
      <c r="DR1888" s="784"/>
      <c r="DS1888" s="784"/>
      <c r="DT1888" s="784"/>
      <c r="DU1888" s="784"/>
      <c r="DV1888" s="784"/>
      <c r="DW1888" s="784"/>
      <c r="DX1888" s="784"/>
      <c r="DY1888" s="784"/>
      <c r="DZ1888" s="784"/>
      <c r="EA1888" s="784"/>
      <c r="EB1888" s="784"/>
      <c r="EC1888" s="784"/>
      <c r="ED1888" s="784"/>
      <c r="EE1888" s="784"/>
      <c r="EF1888" s="784"/>
      <c r="EG1888" s="784"/>
      <c r="EH1888" s="784"/>
      <c r="EI1888" s="784"/>
      <c r="EJ1888" s="784"/>
      <c r="EK1888" s="784"/>
      <c r="EL1888" s="784"/>
      <c r="EM1888" s="784"/>
      <c r="EN1888" s="784"/>
      <c r="EO1888" s="784"/>
      <c r="EP1888" s="784"/>
      <c r="EQ1888" s="784"/>
      <c r="ER1888" s="784"/>
      <c r="ES1888" s="784"/>
      <c r="ET1888" s="784"/>
      <c r="EU1888" s="784"/>
      <c r="EV1888" s="784"/>
      <c r="EW1888" s="784"/>
      <c r="EX1888" s="784"/>
      <c r="EY1888" s="784"/>
      <c r="EZ1888" s="784"/>
      <c r="FA1888" s="784"/>
      <c r="FB1888" s="784"/>
      <c r="FC1888" s="784"/>
      <c r="FD1888" s="784"/>
      <c r="FE1888" s="784"/>
      <c r="FF1888" s="784"/>
      <c r="FG1888" s="784"/>
      <c r="FH1888" s="784"/>
      <c r="FI1888" s="784"/>
      <c r="FJ1888" s="784"/>
      <c r="FK1888" s="784"/>
      <c r="FL1888" s="784"/>
      <c r="FM1888" s="784"/>
      <c r="FN1888" s="784"/>
      <c r="FO1888" s="784"/>
      <c r="FP1888" s="784"/>
      <c r="FQ1888" s="784"/>
      <c r="FR1888" s="784"/>
      <c r="FS1888" s="784"/>
      <c r="FT1888" s="784"/>
      <c r="FU1888" s="784"/>
      <c r="FV1888" s="784"/>
      <c r="FW1888" s="784"/>
      <c r="FX1888" s="784"/>
      <c r="FY1888" s="784"/>
      <c r="FZ1888" s="784"/>
      <c r="GA1888" s="784"/>
      <c r="GB1888" s="784"/>
      <c r="GC1888" s="784"/>
    </row>
    <row r="1889" spans="1:185" s="742" customFormat="1">
      <c r="A1889" s="795"/>
      <c r="B1889" s="781"/>
      <c r="C1889" s="1157"/>
      <c r="D1889" s="782"/>
      <c r="E1889" s="782"/>
      <c r="F1889" s="753"/>
      <c r="G1889" s="783"/>
      <c r="H1889" s="783"/>
      <c r="I1889" s="783"/>
      <c r="J1889" s="783"/>
      <c r="K1889" s="783"/>
      <c r="L1889" s="783"/>
      <c r="M1889" s="783"/>
      <c r="N1889" s="783"/>
      <c r="O1889" s="784"/>
      <c r="P1889" s="784"/>
      <c r="Q1889" s="784"/>
      <c r="R1889" s="784"/>
      <c r="S1889" s="784"/>
      <c r="T1889" s="784"/>
      <c r="U1889" s="784"/>
      <c r="V1889" s="784"/>
      <c r="W1889" s="784"/>
      <c r="X1889" s="784"/>
      <c r="Y1889" s="784"/>
      <c r="Z1889" s="784"/>
      <c r="AA1889" s="784"/>
      <c r="AB1889" s="784"/>
      <c r="AC1889" s="784"/>
      <c r="AD1889" s="784"/>
      <c r="AE1889" s="784"/>
      <c r="AF1889" s="784"/>
      <c r="AG1889" s="784"/>
      <c r="AH1889" s="784"/>
      <c r="AI1889" s="784"/>
      <c r="AJ1889" s="784"/>
      <c r="AK1889" s="784"/>
      <c r="AL1889" s="784"/>
      <c r="AM1889" s="784"/>
      <c r="AN1889" s="784"/>
      <c r="AO1889" s="784"/>
      <c r="AP1889" s="784"/>
      <c r="AQ1889" s="784"/>
      <c r="AR1889" s="784"/>
      <c r="AS1889" s="784"/>
      <c r="AT1889" s="784"/>
      <c r="AU1889" s="784"/>
      <c r="AV1889" s="784"/>
      <c r="AW1889" s="784"/>
      <c r="AX1889" s="784"/>
      <c r="AY1889" s="784"/>
      <c r="AZ1889" s="784"/>
      <c r="BA1889" s="784"/>
      <c r="BB1889" s="784"/>
      <c r="BC1889" s="784"/>
      <c r="BD1889" s="784"/>
      <c r="BE1889" s="784"/>
      <c r="BF1889" s="784"/>
      <c r="BG1889" s="784"/>
      <c r="BH1889" s="784"/>
      <c r="BI1889" s="784"/>
      <c r="BJ1889" s="784"/>
      <c r="BK1889" s="784"/>
      <c r="BL1889" s="784"/>
      <c r="BM1889" s="784"/>
      <c r="BN1889" s="784"/>
      <c r="BO1889" s="784"/>
      <c r="BP1889" s="784"/>
      <c r="BQ1889" s="784"/>
      <c r="BR1889" s="784"/>
      <c r="BS1889" s="784"/>
      <c r="BT1889" s="784"/>
      <c r="BU1889" s="784"/>
      <c r="BV1889" s="784"/>
      <c r="BW1889" s="784"/>
      <c r="BX1889" s="784"/>
      <c r="BY1889" s="784"/>
      <c r="BZ1889" s="784"/>
      <c r="CA1889" s="784"/>
      <c r="CB1889" s="784"/>
      <c r="CC1889" s="784"/>
      <c r="CD1889" s="784"/>
      <c r="CE1889" s="784"/>
      <c r="CF1889" s="784"/>
      <c r="CG1889" s="784"/>
      <c r="CH1889" s="784"/>
      <c r="CI1889" s="784"/>
      <c r="CJ1889" s="784"/>
      <c r="CK1889" s="784"/>
      <c r="CL1889" s="784"/>
      <c r="CM1889" s="784"/>
      <c r="CN1889" s="784"/>
      <c r="CO1889" s="784"/>
      <c r="CP1889" s="784"/>
      <c r="CQ1889" s="784"/>
      <c r="CR1889" s="784"/>
      <c r="CS1889" s="784"/>
      <c r="CT1889" s="784"/>
      <c r="CU1889" s="784"/>
      <c r="CV1889" s="784"/>
      <c r="CW1889" s="784"/>
      <c r="CX1889" s="784"/>
      <c r="CY1889" s="784"/>
      <c r="CZ1889" s="784"/>
      <c r="DA1889" s="784"/>
      <c r="DB1889" s="784"/>
      <c r="DC1889" s="784"/>
      <c r="DD1889" s="784"/>
      <c r="DE1889" s="784"/>
      <c r="DF1889" s="784"/>
      <c r="DG1889" s="784"/>
      <c r="DH1889" s="784"/>
      <c r="DI1889" s="784"/>
      <c r="DJ1889" s="784"/>
      <c r="DK1889" s="784"/>
      <c r="DL1889" s="784"/>
      <c r="DM1889" s="784"/>
      <c r="DN1889" s="784"/>
      <c r="DO1889" s="784"/>
      <c r="DP1889" s="784"/>
      <c r="DQ1889" s="784"/>
      <c r="DR1889" s="784"/>
      <c r="DS1889" s="784"/>
      <c r="DT1889" s="784"/>
      <c r="DU1889" s="784"/>
      <c r="DV1889" s="784"/>
      <c r="DW1889" s="784"/>
      <c r="DX1889" s="784"/>
      <c r="DY1889" s="784"/>
      <c r="DZ1889" s="784"/>
      <c r="EA1889" s="784"/>
      <c r="EB1889" s="784"/>
      <c r="EC1889" s="784"/>
      <c r="ED1889" s="784"/>
      <c r="EE1889" s="784"/>
      <c r="EF1889" s="784"/>
      <c r="EG1889" s="784"/>
      <c r="EH1889" s="784"/>
      <c r="EI1889" s="784"/>
      <c r="EJ1889" s="784"/>
      <c r="EK1889" s="784"/>
      <c r="EL1889" s="784"/>
      <c r="EM1889" s="784"/>
      <c r="EN1889" s="784"/>
      <c r="EO1889" s="784"/>
      <c r="EP1889" s="784"/>
      <c r="EQ1889" s="784"/>
      <c r="ER1889" s="784"/>
      <c r="ES1889" s="784"/>
      <c r="ET1889" s="784"/>
      <c r="EU1889" s="784"/>
      <c r="EV1889" s="784"/>
      <c r="EW1889" s="784"/>
      <c r="EX1889" s="784"/>
      <c r="EY1889" s="784"/>
      <c r="EZ1889" s="784"/>
      <c r="FA1889" s="784"/>
      <c r="FB1889" s="784"/>
      <c r="FC1889" s="784"/>
      <c r="FD1889" s="784"/>
      <c r="FE1889" s="784"/>
      <c r="FF1889" s="784"/>
      <c r="FG1889" s="784"/>
      <c r="FH1889" s="784"/>
      <c r="FI1889" s="784"/>
      <c r="FJ1889" s="784"/>
      <c r="FK1889" s="784"/>
      <c r="FL1889" s="784"/>
      <c r="FM1889" s="784"/>
      <c r="FN1889" s="784"/>
      <c r="FO1889" s="784"/>
      <c r="FP1889" s="784"/>
      <c r="FQ1889" s="784"/>
      <c r="FR1889" s="784"/>
      <c r="FS1889" s="784"/>
      <c r="FT1889" s="784"/>
      <c r="FU1889" s="784"/>
      <c r="FV1889" s="784"/>
      <c r="FW1889" s="784"/>
      <c r="FX1889" s="784"/>
      <c r="FY1889" s="784"/>
      <c r="FZ1889" s="784"/>
      <c r="GA1889" s="784"/>
      <c r="GB1889" s="784"/>
      <c r="GC1889" s="784"/>
    </row>
    <row r="1890" spans="1:185" s="742" customFormat="1" ht="25.5" customHeight="1">
      <c r="A1890" s="795">
        <v>5</v>
      </c>
      <c r="B1890" s="781" t="s">
        <v>2896</v>
      </c>
      <c r="C1890" s="1157" t="s">
        <v>223</v>
      </c>
      <c r="D1890" s="782">
        <v>1</v>
      </c>
      <c r="E1890" s="782"/>
      <c r="F1890" s="753"/>
      <c r="G1890" s="783"/>
      <c r="H1890" s="783"/>
      <c r="I1890" s="783"/>
      <c r="J1890" s="783"/>
      <c r="K1890" s="783"/>
      <c r="L1890" s="783"/>
      <c r="M1890" s="783"/>
      <c r="N1890" s="783"/>
      <c r="O1890" s="784"/>
      <c r="P1890" s="784"/>
      <c r="Q1890" s="784"/>
      <c r="R1890" s="784"/>
      <c r="S1890" s="784"/>
      <c r="T1890" s="784"/>
      <c r="U1890" s="784"/>
      <c r="V1890" s="784"/>
      <c r="W1890" s="784"/>
      <c r="X1890" s="784"/>
      <c r="Y1890" s="784"/>
      <c r="Z1890" s="784"/>
      <c r="AA1890" s="784"/>
      <c r="AB1890" s="784"/>
      <c r="AC1890" s="784"/>
      <c r="AD1890" s="784"/>
      <c r="AE1890" s="784"/>
      <c r="AF1890" s="784"/>
      <c r="AG1890" s="784"/>
      <c r="AH1890" s="784"/>
      <c r="AI1890" s="784"/>
      <c r="AJ1890" s="784"/>
      <c r="AK1890" s="784"/>
      <c r="AL1890" s="784"/>
      <c r="AM1890" s="784"/>
      <c r="AN1890" s="784"/>
      <c r="AO1890" s="784"/>
      <c r="AP1890" s="784"/>
      <c r="AQ1890" s="784"/>
      <c r="AR1890" s="784"/>
      <c r="AS1890" s="784"/>
      <c r="AT1890" s="784"/>
      <c r="AU1890" s="784"/>
      <c r="AV1890" s="784"/>
      <c r="AW1890" s="784"/>
      <c r="AX1890" s="784"/>
      <c r="AY1890" s="784"/>
      <c r="AZ1890" s="784"/>
      <c r="BA1890" s="784"/>
      <c r="BB1890" s="784"/>
      <c r="BC1890" s="784"/>
      <c r="BD1890" s="784"/>
      <c r="BE1890" s="784"/>
      <c r="BF1890" s="784"/>
      <c r="BG1890" s="784"/>
      <c r="BH1890" s="784"/>
      <c r="BI1890" s="784"/>
      <c r="BJ1890" s="784"/>
      <c r="BK1890" s="784"/>
      <c r="BL1890" s="784"/>
      <c r="BM1890" s="784"/>
      <c r="BN1890" s="784"/>
      <c r="BO1890" s="784"/>
      <c r="BP1890" s="784"/>
      <c r="BQ1890" s="784"/>
      <c r="BR1890" s="784"/>
      <c r="BS1890" s="784"/>
      <c r="BT1890" s="784"/>
      <c r="BU1890" s="784"/>
      <c r="BV1890" s="784"/>
      <c r="BW1890" s="784"/>
      <c r="BX1890" s="784"/>
      <c r="BY1890" s="784"/>
      <c r="BZ1890" s="784"/>
      <c r="CA1890" s="784"/>
      <c r="CB1890" s="784"/>
      <c r="CC1890" s="784"/>
      <c r="CD1890" s="784"/>
      <c r="CE1890" s="784"/>
      <c r="CF1890" s="784"/>
      <c r="CG1890" s="784"/>
      <c r="CH1890" s="784"/>
      <c r="CI1890" s="784"/>
      <c r="CJ1890" s="784"/>
      <c r="CK1890" s="784"/>
      <c r="CL1890" s="784"/>
      <c r="CM1890" s="784"/>
      <c r="CN1890" s="784"/>
      <c r="CO1890" s="784"/>
      <c r="CP1890" s="784"/>
      <c r="CQ1890" s="784"/>
      <c r="CR1890" s="784"/>
      <c r="CS1890" s="784"/>
      <c r="CT1890" s="784"/>
      <c r="CU1890" s="784"/>
      <c r="CV1890" s="784"/>
      <c r="CW1890" s="784"/>
      <c r="CX1890" s="784"/>
      <c r="CY1890" s="784"/>
      <c r="CZ1890" s="784"/>
      <c r="DA1890" s="784"/>
      <c r="DB1890" s="784"/>
      <c r="DC1890" s="784"/>
      <c r="DD1890" s="784"/>
      <c r="DE1890" s="784"/>
      <c r="DF1890" s="784"/>
      <c r="DG1890" s="784"/>
      <c r="DH1890" s="784"/>
      <c r="DI1890" s="784"/>
      <c r="DJ1890" s="784"/>
      <c r="DK1890" s="784"/>
      <c r="DL1890" s="784"/>
      <c r="DM1890" s="784"/>
      <c r="DN1890" s="784"/>
      <c r="DO1890" s="784"/>
      <c r="DP1890" s="784"/>
      <c r="DQ1890" s="784"/>
      <c r="DR1890" s="784"/>
      <c r="DS1890" s="784"/>
      <c r="DT1890" s="784"/>
      <c r="DU1890" s="784"/>
      <c r="DV1890" s="784"/>
      <c r="DW1890" s="784"/>
      <c r="DX1890" s="784"/>
      <c r="DY1890" s="784"/>
      <c r="DZ1890" s="784"/>
      <c r="EA1890" s="784"/>
      <c r="EB1890" s="784"/>
      <c r="EC1890" s="784"/>
      <c r="ED1890" s="784"/>
      <c r="EE1890" s="784"/>
      <c r="EF1890" s="784"/>
      <c r="EG1890" s="784"/>
      <c r="EH1890" s="784"/>
      <c r="EI1890" s="784"/>
      <c r="EJ1890" s="784"/>
      <c r="EK1890" s="784"/>
      <c r="EL1890" s="784"/>
      <c r="EM1890" s="784"/>
      <c r="EN1890" s="784"/>
      <c r="EO1890" s="784"/>
      <c r="EP1890" s="784"/>
      <c r="EQ1890" s="784"/>
      <c r="ER1890" s="784"/>
      <c r="ES1890" s="784"/>
      <c r="ET1890" s="784"/>
      <c r="EU1890" s="784"/>
      <c r="EV1890" s="784"/>
      <c r="EW1890" s="784"/>
      <c r="EX1890" s="784"/>
      <c r="EY1890" s="784"/>
      <c r="EZ1890" s="784"/>
      <c r="FA1890" s="784"/>
      <c r="FB1890" s="784"/>
      <c r="FC1890" s="784"/>
      <c r="FD1890" s="784"/>
      <c r="FE1890" s="784"/>
      <c r="FF1890" s="784"/>
      <c r="FG1890" s="784"/>
      <c r="FH1890" s="784"/>
      <c r="FI1890" s="784"/>
      <c r="FJ1890" s="784"/>
      <c r="FK1890" s="784"/>
      <c r="FL1890" s="784"/>
      <c r="FM1890" s="784"/>
      <c r="FN1890" s="784"/>
      <c r="FO1890" s="784"/>
      <c r="FP1890" s="784"/>
      <c r="FQ1890" s="784"/>
      <c r="FR1890" s="784"/>
      <c r="FS1890" s="784"/>
      <c r="FT1890" s="784"/>
      <c r="FU1890" s="784"/>
      <c r="FV1890" s="784"/>
      <c r="FW1890" s="784"/>
      <c r="FX1890" s="784"/>
      <c r="FY1890" s="784"/>
      <c r="FZ1890" s="784"/>
      <c r="GA1890" s="784"/>
      <c r="GB1890" s="784"/>
      <c r="GC1890" s="784"/>
    </row>
    <row r="1891" spans="1:185" s="742" customFormat="1">
      <c r="A1891" s="795"/>
      <c r="B1891" s="781"/>
      <c r="C1891" s="1157"/>
      <c r="D1891" s="782"/>
      <c r="E1891" s="782"/>
      <c r="F1891" s="753"/>
      <c r="G1891" s="783"/>
      <c r="H1891" s="783"/>
      <c r="I1891" s="783"/>
      <c r="J1891" s="783"/>
      <c r="K1891" s="783"/>
      <c r="L1891" s="783"/>
      <c r="M1891" s="783"/>
      <c r="N1891" s="783"/>
      <c r="O1891" s="784"/>
      <c r="P1891" s="784"/>
      <c r="Q1891" s="784"/>
      <c r="R1891" s="784"/>
      <c r="S1891" s="784"/>
      <c r="T1891" s="784"/>
      <c r="U1891" s="784"/>
      <c r="V1891" s="784"/>
      <c r="W1891" s="784"/>
      <c r="X1891" s="784"/>
      <c r="Y1891" s="784"/>
      <c r="Z1891" s="784"/>
      <c r="AA1891" s="784"/>
      <c r="AB1891" s="784"/>
      <c r="AC1891" s="784"/>
      <c r="AD1891" s="784"/>
      <c r="AE1891" s="784"/>
      <c r="AF1891" s="784"/>
      <c r="AG1891" s="784"/>
      <c r="AH1891" s="784"/>
      <c r="AI1891" s="784"/>
      <c r="AJ1891" s="784"/>
      <c r="AK1891" s="784"/>
      <c r="AL1891" s="784"/>
      <c r="AM1891" s="784"/>
      <c r="AN1891" s="784"/>
      <c r="AO1891" s="784"/>
      <c r="AP1891" s="784"/>
      <c r="AQ1891" s="784"/>
      <c r="AR1891" s="784"/>
      <c r="AS1891" s="784"/>
      <c r="AT1891" s="784"/>
      <c r="AU1891" s="784"/>
      <c r="AV1891" s="784"/>
      <c r="AW1891" s="784"/>
      <c r="AX1891" s="784"/>
      <c r="AY1891" s="784"/>
      <c r="AZ1891" s="784"/>
      <c r="BA1891" s="784"/>
      <c r="BB1891" s="784"/>
      <c r="BC1891" s="784"/>
      <c r="BD1891" s="784"/>
      <c r="BE1891" s="784"/>
      <c r="BF1891" s="784"/>
      <c r="BG1891" s="784"/>
      <c r="BH1891" s="784"/>
      <c r="BI1891" s="784"/>
      <c r="BJ1891" s="784"/>
      <c r="BK1891" s="784"/>
      <c r="BL1891" s="784"/>
      <c r="BM1891" s="784"/>
      <c r="BN1891" s="784"/>
      <c r="BO1891" s="784"/>
      <c r="BP1891" s="784"/>
      <c r="BQ1891" s="784"/>
      <c r="BR1891" s="784"/>
      <c r="BS1891" s="784"/>
      <c r="BT1891" s="784"/>
      <c r="BU1891" s="784"/>
      <c r="BV1891" s="784"/>
      <c r="BW1891" s="784"/>
      <c r="BX1891" s="784"/>
      <c r="BY1891" s="784"/>
      <c r="BZ1891" s="784"/>
      <c r="CA1891" s="784"/>
      <c r="CB1891" s="784"/>
      <c r="CC1891" s="784"/>
      <c r="CD1891" s="784"/>
      <c r="CE1891" s="784"/>
      <c r="CF1891" s="784"/>
      <c r="CG1891" s="784"/>
      <c r="CH1891" s="784"/>
      <c r="CI1891" s="784"/>
      <c r="CJ1891" s="784"/>
      <c r="CK1891" s="784"/>
      <c r="CL1891" s="784"/>
      <c r="CM1891" s="784"/>
      <c r="CN1891" s="784"/>
      <c r="CO1891" s="784"/>
      <c r="CP1891" s="784"/>
      <c r="CQ1891" s="784"/>
      <c r="CR1891" s="784"/>
      <c r="CS1891" s="784"/>
      <c r="CT1891" s="784"/>
      <c r="CU1891" s="784"/>
      <c r="CV1891" s="784"/>
      <c r="CW1891" s="784"/>
      <c r="CX1891" s="784"/>
      <c r="CY1891" s="784"/>
      <c r="CZ1891" s="784"/>
      <c r="DA1891" s="784"/>
      <c r="DB1891" s="784"/>
      <c r="DC1891" s="784"/>
      <c r="DD1891" s="784"/>
      <c r="DE1891" s="784"/>
      <c r="DF1891" s="784"/>
      <c r="DG1891" s="784"/>
      <c r="DH1891" s="784"/>
      <c r="DI1891" s="784"/>
      <c r="DJ1891" s="784"/>
      <c r="DK1891" s="784"/>
      <c r="DL1891" s="784"/>
      <c r="DM1891" s="784"/>
      <c r="DN1891" s="784"/>
      <c r="DO1891" s="784"/>
      <c r="DP1891" s="784"/>
      <c r="DQ1891" s="784"/>
      <c r="DR1891" s="784"/>
      <c r="DS1891" s="784"/>
      <c r="DT1891" s="784"/>
      <c r="DU1891" s="784"/>
      <c r="DV1891" s="784"/>
      <c r="DW1891" s="784"/>
      <c r="DX1891" s="784"/>
      <c r="DY1891" s="784"/>
      <c r="DZ1891" s="784"/>
      <c r="EA1891" s="784"/>
      <c r="EB1891" s="784"/>
      <c r="EC1891" s="784"/>
      <c r="ED1891" s="784"/>
      <c r="EE1891" s="784"/>
      <c r="EF1891" s="784"/>
      <c r="EG1891" s="784"/>
      <c r="EH1891" s="784"/>
      <c r="EI1891" s="784"/>
      <c r="EJ1891" s="784"/>
      <c r="EK1891" s="784"/>
      <c r="EL1891" s="784"/>
      <c r="EM1891" s="784"/>
      <c r="EN1891" s="784"/>
      <c r="EO1891" s="784"/>
      <c r="EP1891" s="784"/>
      <c r="EQ1891" s="784"/>
      <c r="ER1891" s="784"/>
      <c r="ES1891" s="784"/>
      <c r="ET1891" s="784"/>
      <c r="EU1891" s="784"/>
      <c r="EV1891" s="784"/>
      <c r="EW1891" s="784"/>
      <c r="EX1891" s="784"/>
      <c r="EY1891" s="784"/>
      <c r="EZ1891" s="784"/>
      <c r="FA1891" s="784"/>
      <c r="FB1891" s="784"/>
      <c r="FC1891" s="784"/>
      <c r="FD1891" s="784"/>
      <c r="FE1891" s="784"/>
      <c r="FF1891" s="784"/>
      <c r="FG1891" s="784"/>
      <c r="FH1891" s="784"/>
      <c r="FI1891" s="784"/>
      <c r="FJ1891" s="784"/>
      <c r="FK1891" s="784"/>
      <c r="FL1891" s="784"/>
      <c r="FM1891" s="784"/>
      <c r="FN1891" s="784"/>
      <c r="FO1891" s="784"/>
      <c r="FP1891" s="784"/>
      <c r="FQ1891" s="784"/>
      <c r="FR1891" s="784"/>
      <c r="FS1891" s="784"/>
      <c r="FT1891" s="784"/>
      <c r="FU1891" s="784"/>
      <c r="FV1891" s="784"/>
      <c r="FW1891" s="784"/>
      <c r="FX1891" s="784"/>
      <c r="FY1891" s="784"/>
      <c r="FZ1891" s="784"/>
      <c r="GA1891" s="784"/>
      <c r="GB1891" s="784"/>
      <c r="GC1891" s="784"/>
    </row>
    <row r="1892" spans="1:185" s="742" customFormat="1" ht="24">
      <c r="A1892" s="795">
        <v>6</v>
      </c>
      <c r="B1892" s="781" t="s">
        <v>2897</v>
      </c>
      <c r="C1892" s="1157" t="s">
        <v>223</v>
      </c>
      <c r="D1892" s="782">
        <v>1</v>
      </c>
      <c r="E1892" s="782"/>
      <c r="F1892" s="753"/>
      <c r="G1892" s="783"/>
      <c r="H1892" s="783"/>
      <c r="I1892" s="783"/>
      <c r="J1892" s="783"/>
      <c r="K1892" s="783"/>
      <c r="L1892" s="783"/>
      <c r="M1892" s="783"/>
      <c r="N1892" s="783"/>
      <c r="O1892" s="784"/>
      <c r="P1892" s="784"/>
      <c r="Q1892" s="784"/>
      <c r="R1892" s="784"/>
      <c r="S1892" s="784"/>
      <c r="T1892" s="784"/>
      <c r="U1892" s="784"/>
      <c r="V1892" s="784"/>
      <c r="W1892" s="784"/>
      <c r="X1892" s="784"/>
      <c r="Y1892" s="784"/>
      <c r="Z1892" s="784"/>
      <c r="AA1892" s="784"/>
      <c r="AB1892" s="784"/>
      <c r="AC1892" s="784"/>
      <c r="AD1892" s="784"/>
      <c r="AE1892" s="784"/>
      <c r="AF1892" s="784"/>
      <c r="AG1892" s="784"/>
      <c r="AH1892" s="784"/>
      <c r="AI1892" s="784"/>
      <c r="AJ1892" s="784"/>
      <c r="AK1892" s="784"/>
      <c r="AL1892" s="784"/>
      <c r="AM1892" s="784"/>
      <c r="AN1892" s="784"/>
      <c r="AO1892" s="784"/>
      <c r="AP1892" s="784"/>
      <c r="AQ1892" s="784"/>
      <c r="AR1892" s="784"/>
      <c r="AS1892" s="784"/>
      <c r="AT1892" s="784"/>
      <c r="AU1892" s="784"/>
      <c r="AV1892" s="784"/>
      <c r="AW1892" s="784"/>
      <c r="AX1892" s="784"/>
      <c r="AY1892" s="784"/>
      <c r="AZ1892" s="784"/>
      <c r="BA1892" s="784"/>
      <c r="BB1892" s="784"/>
      <c r="BC1892" s="784"/>
      <c r="BD1892" s="784"/>
      <c r="BE1892" s="784"/>
      <c r="BF1892" s="784"/>
      <c r="BG1892" s="784"/>
      <c r="BH1892" s="784"/>
      <c r="BI1892" s="784"/>
      <c r="BJ1892" s="784"/>
      <c r="BK1892" s="784"/>
      <c r="BL1892" s="784"/>
      <c r="BM1892" s="784"/>
      <c r="BN1892" s="784"/>
      <c r="BO1892" s="784"/>
      <c r="BP1892" s="784"/>
      <c r="BQ1892" s="784"/>
      <c r="BR1892" s="784"/>
      <c r="BS1892" s="784"/>
      <c r="BT1892" s="784"/>
      <c r="BU1892" s="784"/>
      <c r="BV1892" s="784"/>
      <c r="BW1892" s="784"/>
      <c r="BX1892" s="784"/>
      <c r="BY1892" s="784"/>
      <c r="BZ1892" s="784"/>
      <c r="CA1892" s="784"/>
      <c r="CB1892" s="784"/>
      <c r="CC1892" s="784"/>
      <c r="CD1892" s="784"/>
      <c r="CE1892" s="784"/>
      <c r="CF1892" s="784"/>
      <c r="CG1892" s="784"/>
      <c r="CH1892" s="784"/>
      <c r="CI1892" s="784"/>
      <c r="CJ1892" s="784"/>
      <c r="CK1892" s="784"/>
      <c r="CL1892" s="784"/>
      <c r="CM1892" s="784"/>
      <c r="CN1892" s="784"/>
      <c r="CO1892" s="784"/>
      <c r="CP1892" s="784"/>
      <c r="CQ1892" s="784"/>
      <c r="CR1892" s="784"/>
      <c r="CS1892" s="784"/>
      <c r="CT1892" s="784"/>
      <c r="CU1892" s="784"/>
      <c r="CV1892" s="784"/>
      <c r="CW1892" s="784"/>
      <c r="CX1892" s="784"/>
      <c r="CY1892" s="784"/>
      <c r="CZ1892" s="784"/>
      <c r="DA1892" s="784"/>
      <c r="DB1892" s="784"/>
      <c r="DC1892" s="784"/>
      <c r="DD1892" s="784"/>
      <c r="DE1892" s="784"/>
      <c r="DF1892" s="784"/>
      <c r="DG1892" s="784"/>
      <c r="DH1892" s="784"/>
      <c r="DI1892" s="784"/>
      <c r="DJ1892" s="784"/>
      <c r="DK1892" s="784"/>
      <c r="DL1892" s="784"/>
      <c r="DM1892" s="784"/>
      <c r="DN1892" s="784"/>
      <c r="DO1892" s="784"/>
      <c r="DP1892" s="784"/>
      <c r="DQ1892" s="784"/>
      <c r="DR1892" s="784"/>
      <c r="DS1892" s="784"/>
      <c r="DT1892" s="784"/>
      <c r="DU1892" s="784"/>
      <c r="DV1892" s="784"/>
      <c r="DW1892" s="784"/>
      <c r="DX1892" s="784"/>
      <c r="DY1892" s="784"/>
      <c r="DZ1892" s="784"/>
      <c r="EA1892" s="784"/>
      <c r="EB1892" s="784"/>
      <c r="EC1892" s="784"/>
      <c r="ED1892" s="784"/>
      <c r="EE1892" s="784"/>
      <c r="EF1892" s="784"/>
      <c r="EG1892" s="784"/>
      <c r="EH1892" s="784"/>
      <c r="EI1892" s="784"/>
      <c r="EJ1892" s="784"/>
      <c r="EK1892" s="784"/>
      <c r="EL1892" s="784"/>
      <c r="EM1892" s="784"/>
      <c r="EN1892" s="784"/>
      <c r="EO1892" s="784"/>
      <c r="EP1892" s="784"/>
      <c r="EQ1892" s="784"/>
      <c r="ER1892" s="784"/>
      <c r="ES1892" s="784"/>
      <c r="ET1892" s="784"/>
      <c r="EU1892" s="784"/>
      <c r="EV1892" s="784"/>
      <c r="EW1892" s="784"/>
      <c r="EX1892" s="784"/>
      <c r="EY1892" s="784"/>
      <c r="EZ1892" s="784"/>
      <c r="FA1892" s="784"/>
      <c r="FB1892" s="784"/>
      <c r="FC1892" s="784"/>
      <c r="FD1892" s="784"/>
      <c r="FE1892" s="784"/>
      <c r="FF1892" s="784"/>
      <c r="FG1892" s="784"/>
      <c r="FH1892" s="784"/>
      <c r="FI1892" s="784"/>
      <c r="FJ1892" s="784"/>
      <c r="FK1892" s="784"/>
      <c r="FL1892" s="784"/>
      <c r="FM1892" s="784"/>
      <c r="FN1892" s="784"/>
      <c r="FO1892" s="784"/>
      <c r="FP1892" s="784"/>
      <c r="FQ1892" s="784"/>
      <c r="FR1892" s="784"/>
      <c r="FS1892" s="784"/>
      <c r="FT1892" s="784"/>
      <c r="FU1892" s="784"/>
      <c r="FV1892" s="784"/>
      <c r="FW1892" s="784"/>
      <c r="FX1892" s="784"/>
      <c r="FY1892" s="784"/>
      <c r="FZ1892" s="784"/>
      <c r="GA1892" s="784"/>
      <c r="GB1892" s="784"/>
      <c r="GC1892" s="784"/>
    </row>
    <row r="1893" spans="1:185" s="742" customFormat="1">
      <c r="A1893" s="795"/>
      <c r="B1893" s="781"/>
      <c r="C1893" s="1157"/>
      <c r="D1893" s="782"/>
      <c r="E1893" s="782"/>
      <c r="F1893" s="753"/>
      <c r="G1893" s="783"/>
      <c r="H1893" s="783"/>
      <c r="I1893" s="783"/>
      <c r="J1893" s="783"/>
      <c r="K1893" s="783"/>
      <c r="L1893" s="783"/>
      <c r="M1893" s="783"/>
      <c r="N1893" s="783"/>
      <c r="O1893" s="784"/>
      <c r="P1893" s="784"/>
      <c r="Q1893" s="784"/>
      <c r="R1893" s="784"/>
      <c r="S1893" s="784"/>
      <c r="T1893" s="784"/>
      <c r="U1893" s="784"/>
      <c r="V1893" s="784"/>
      <c r="W1893" s="784"/>
      <c r="X1893" s="784"/>
      <c r="Y1893" s="784"/>
      <c r="Z1893" s="784"/>
      <c r="AA1893" s="784"/>
      <c r="AB1893" s="784"/>
      <c r="AC1893" s="784"/>
      <c r="AD1893" s="784"/>
      <c r="AE1893" s="784"/>
      <c r="AF1893" s="784"/>
      <c r="AG1893" s="784"/>
      <c r="AH1893" s="784"/>
      <c r="AI1893" s="784"/>
      <c r="AJ1893" s="784"/>
      <c r="AK1893" s="784"/>
      <c r="AL1893" s="784"/>
      <c r="AM1893" s="784"/>
      <c r="AN1893" s="784"/>
      <c r="AO1893" s="784"/>
      <c r="AP1893" s="784"/>
      <c r="AQ1893" s="784"/>
      <c r="AR1893" s="784"/>
      <c r="AS1893" s="784"/>
      <c r="AT1893" s="784"/>
      <c r="AU1893" s="784"/>
      <c r="AV1893" s="784"/>
      <c r="AW1893" s="784"/>
      <c r="AX1893" s="784"/>
      <c r="AY1893" s="784"/>
      <c r="AZ1893" s="784"/>
      <c r="BA1893" s="784"/>
      <c r="BB1893" s="784"/>
      <c r="BC1893" s="784"/>
      <c r="BD1893" s="784"/>
      <c r="BE1893" s="784"/>
      <c r="BF1893" s="784"/>
      <c r="BG1893" s="784"/>
      <c r="BH1893" s="784"/>
      <c r="BI1893" s="784"/>
      <c r="BJ1893" s="784"/>
      <c r="BK1893" s="784"/>
      <c r="BL1893" s="784"/>
      <c r="BM1893" s="784"/>
      <c r="BN1893" s="784"/>
      <c r="BO1893" s="784"/>
      <c r="BP1893" s="784"/>
      <c r="BQ1893" s="784"/>
      <c r="BR1893" s="784"/>
      <c r="BS1893" s="784"/>
      <c r="BT1893" s="784"/>
      <c r="BU1893" s="784"/>
      <c r="BV1893" s="784"/>
      <c r="BW1893" s="784"/>
      <c r="BX1893" s="784"/>
      <c r="BY1893" s="784"/>
      <c r="BZ1893" s="784"/>
      <c r="CA1893" s="784"/>
      <c r="CB1893" s="784"/>
      <c r="CC1893" s="784"/>
      <c r="CD1893" s="784"/>
      <c r="CE1893" s="784"/>
      <c r="CF1893" s="784"/>
      <c r="CG1893" s="784"/>
      <c r="CH1893" s="784"/>
      <c r="CI1893" s="784"/>
      <c r="CJ1893" s="784"/>
      <c r="CK1893" s="784"/>
      <c r="CL1893" s="784"/>
      <c r="CM1893" s="784"/>
      <c r="CN1893" s="784"/>
      <c r="CO1893" s="784"/>
      <c r="CP1893" s="784"/>
      <c r="CQ1893" s="784"/>
      <c r="CR1893" s="784"/>
      <c r="CS1893" s="784"/>
      <c r="CT1893" s="784"/>
      <c r="CU1893" s="784"/>
      <c r="CV1893" s="784"/>
      <c r="CW1893" s="784"/>
      <c r="CX1893" s="784"/>
      <c r="CY1893" s="784"/>
      <c r="CZ1893" s="784"/>
      <c r="DA1893" s="784"/>
      <c r="DB1893" s="784"/>
      <c r="DC1893" s="784"/>
      <c r="DD1893" s="784"/>
      <c r="DE1893" s="784"/>
      <c r="DF1893" s="784"/>
      <c r="DG1893" s="784"/>
      <c r="DH1893" s="784"/>
      <c r="DI1893" s="784"/>
      <c r="DJ1893" s="784"/>
      <c r="DK1893" s="784"/>
      <c r="DL1893" s="784"/>
      <c r="DM1893" s="784"/>
      <c r="DN1893" s="784"/>
      <c r="DO1893" s="784"/>
      <c r="DP1893" s="784"/>
      <c r="DQ1893" s="784"/>
      <c r="DR1893" s="784"/>
      <c r="DS1893" s="784"/>
      <c r="DT1893" s="784"/>
      <c r="DU1893" s="784"/>
      <c r="DV1893" s="784"/>
      <c r="DW1893" s="784"/>
      <c r="DX1893" s="784"/>
      <c r="DY1893" s="784"/>
      <c r="DZ1893" s="784"/>
      <c r="EA1893" s="784"/>
      <c r="EB1893" s="784"/>
      <c r="EC1893" s="784"/>
      <c r="ED1893" s="784"/>
      <c r="EE1893" s="784"/>
      <c r="EF1893" s="784"/>
      <c r="EG1893" s="784"/>
      <c r="EH1893" s="784"/>
      <c r="EI1893" s="784"/>
      <c r="EJ1893" s="784"/>
      <c r="EK1893" s="784"/>
      <c r="EL1893" s="784"/>
      <c r="EM1893" s="784"/>
      <c r="EN1893" s="784"/>
      <c r="EO1893" s="784"/>
      <c r="EP1893" s="784"/>
      <c r="EQ1893" s="784"/>
      <c r="ER1893" s="784"/>
      <c r="ES1893" s="784"/>
      <c r="ET1893" s="784"/>
      <c r="EU1893" s="784"/>
      <c r="EV1893" s="784"/>
      <c r="EW1893" s="784"/>
      <c r="EX1893" s="784"/>
      <c r="EY1893" s="784"/>
      <c r="EZ1893" s="784"/>
      <c r="FA1893" s="784"/>
      <c r="FB1893" s="784"/>
      <c r="FC1893" s="784"/>
      <c r="FD1893" s="784"/>
      <c r="FE1893" s="784"/>
      <c r="FF1893" s="784"/>
      <c r="FG1893" s="784"/>
      <c r="FH1893" s="784"/>
      <c r="FI1893" s="784"/>
      <c r="FJ1893" s="784"/>
      <c r="FK1893" s="784"/>
      <c r="FL1893" s="784"/>
      <c r="FM1893" s="784"/>
      <c r="FN1893" s="784"/>
      <c r="FO1893" s="784"/>
      <c r="FP1893" s="784"/>
      <c r="FQ1893" s="784"/>
      <c r="FR1893" s="784"/>
      <c r="FS1893" s="784"/>
      <c r="FT1893" s="784"/>
      <c r="FU1893" s="784"/>
      <c r="FV1893" s="784"/>
      <c r="FW1893" s="784"/>
      <c r="FX1893" s="784"/>
      <c r="FY1893" s="784"/>
      <c r="FZ1893" s="784"/>
      <c r="GA1893" s="784"/>
      <c r="GB1893" s="784"/>
      <c r="GC1893" s="784"/>
    </row>
    <row r="1894" spans="1:185" s="742" customFormat="1" ht="24">
      <c r="A1894" s="795">
        <v>7</v>
      </c>
      <c r="B1894" s="781" t="s">
        <v>2898</v>
      </c>
      <c r="C1894" s="1157" t="s">
        <v>223</v>
      </c>
      <c r="D1894" s="782"/>
      <c r="E1894" s="782"/>
      <c r="F1894" s="753"/>
      <c r="G1894" s="783"/>
      <c r="H1894" s="783"/>
      <c r="I1894" s="783"/>
      <c r="J1894" s="783"/>
      <c r="K1894" s="783"/>
      <c r="L1894" s="783"/>
      <c r="M1894" s="783"/>
      <c r="N1894" s="783"/>
      <c r="O1894" s="784"/>
      <c r="P1894" s="784"/>
      <c r="Q1894" s="784"/>
      <c r="R1894" s="784"/>
      <c r="S1894" s="784"/>
      <c r="T1894" s="784"/>
      <c r="U1894" s="784"/>
      <c r="V1894" s="784"/>
      <c r="W1894" s="784"/>
      <c r="X1894" s="784"/>
      <c r="Y1894" s="784"/>
      <c r="Z1894" s="784"/>
      <c r="AA1894" s="784"/>
      <c r="AB1894" s="784"/>
      <c r="AC1894" s="784"/>
      <c r="AD1894" s="784"/>
      <c r="AE1894" s="784"/>
      <c r="AF1894" s="784"/>
      <c r="AG1894" s="784"/>
      <c r="AH1894" s="784"/>
      <c r="AI1894" s="784"/>
      <c r="AJ1894" s="784"/>
      <c r="AK1894" s="784"/>
      <c r="AL1894" s="784"/>
      <c r="AM1894" s="784"/>
      <c r="AN1894" s="784"/>
      <c r="AO1894" s="784"/>
      <c r="AP1894" s="784"/>
      <c r="AQ1894" s="784"/>
      <c r="AR1894" s="784"/>
      <c r="AS1894" s="784"/>
      <c r="AT1894" s="784"/>
      <c r="AU1894" s="784"/>
      <c r="AV1894" s="784"/>
      <c r="AW1894" s="784"/>
      <c r="AX1894" s="784"/>
      <c r="AY1894" s="784"/>
      <c r="AZ1894" s="784"/>
      <c r="BA1894" s="784"/>
      <c r="BB1894" s="784"/>
      <c r="BC1894" s="784"/>
      <c r="BD1894" s="784"/>
      <c r="BE1894" s="784"/>
      <c r="BF1894" s="784"/>
      <c r="BG1894" s="784"/>
      <c r="BH1894" s="784"/>
      <c r="BI1894" s="784"/>
      <c r="BJ1894" s="784"/>
      <c r="BK1894" s="784"/>
      <c r="BL1894" s="784"/>
      <c r="BM1894" s="784"/>
      <c r="BN1894" s="784"/>
      <c r="BO1894" s="784"/>
      <c r="BP1894" s="784"/>
      <c r="BQ1894" s="784"/>
      <c r="BR1894" s="784"/>
      <c r="BS1894" s="784"/>
      <c r="BT1894" s="784"/>
      <c r="BU1894" s="784"/>
      <c r="BV1894" s="784"/>
      <c r="BW1894" s="784"/>
      <c r="BX1894" s="784"/>
      <c r="BY1894" s="784"/>
      <c r="BZ1894" s="784"/>
      <c r="CA1894" s="784"/>
      <c r="CB1894" s="784"/>
      <c r="CC1894" s="784"/>
      <c r="CD1894" s="784"/>
      <c r="CE1894" s="784"/>
      <c r="CF1894" s="784"/>
      <c r="CG1894" s="784"/>
      <c r="CH1894" s="784"/>
      <c r="CI1894" s="784"/>
      <c r="CJ1894" s="784"/>
      <c r="CK1894" s="784"/>
      <c r="CL1894" s="784"/>
      <c r="CM1894" s="784"/>
      <c r="CN1894" s="784"/>
      <c r="CO1894" s="784"/>
      <c r="CP1894" s="784"/>
      <c r="CQ1894" s="784"/>
      <c r="CR1894" s="784"/>
      <c r="CS1894" s="784"/>
      <c r="CT1894" s="784"/>
      <c r="CU1894" s="784"/>
      <c r="CV1894" s="784"/>
      <c r="CW1894" s="784"/>
      <c r="CX1894" s="784"/>
      <c r="CY1894" s="784"/>
      <c r="CZ1894" s="784"/>
      <c r="DA1894" s="784"/>
      <c r="DB1894" s="784"/>
      <c r="DC1894" s="784"/>
      <c r="DD1894" s="784"/>
      <c r="DE1894" s="784"/>
      <c r="DF1894" s="784"/>
      <c r="DG1894" s="784"/>
      <c r="DH1894" s="784"/>
      <c r="DI1894" s="784"/>
      <c r="DJ1894" s="784"/>
      <c r="DK1894" s="784"/>
      <c r="DL1894" s="784"/>
      <c r="DM1894" s="784"/>
      <c r="DN1894" s="784"/>
      <c r="DO1894" s="784"/>
      <c r="DP1894" s="784"/>
      <c r="DQ1894" s="784"/>
      <c r="DR1894" s="784"/>
      <c r="DS1894" s="784"/>
      <c r="DT1894" s="784"/>
      <c r="DU1894" s="784"/>
      <c r="DV1894" s="784"/>
      <c r="DW1894" s="784"/>
      <c r="DX1894" s="784"/>
      <c r="DY1894" s="784"/>
      <c r="DZ1894" s="784"/>
      <c r="EA1894" s="784"/>
      <c r="EB1894" s="784"/>
      <c r="EC1894" s="784"/>
      <c r="ED1894" s="784"/>
      <c r="EE1894" s="784"/>
      <c r="EF1894" s="784"/>
      <c r="EG1894" s="784"/>
      <c r="EH1894" s="784"/>
      <c r="EI1894" s="784"/>
      <c r="EJ1894" s="784"/>
      <c r="EK1894" s="784"/>
      <c r="EL1894" s="784"/>
      <c r="EM1894" s="784"/>
      <c r="EN1894" s="784"/>
      <c r="EO1894" s="784"/>
      <c r="EP1894" s="784"/>
      <c r="EQ1894" s="784"/>
      <c r="ER1894" s="784"/>
      <c r="ES1894" s="784"/>
      <c r="ET1894" s="784"/>
      <c r="EU1894" s="784"/>
      <c r="EV1894" s="784"/>
      <c r="EW1894" s="784"/>
      <c r="EX1894" s="784"/>
      <c r="EY1894" s="784"/>
      <c r="EZ1894" s="784"/>
      <c r="FA1894" s="784"/>
      <c r="FB1894" s="784"/>
      <c r="FC1894" s="784"/>
      <c r="FD1894" s="784"/>
      <c r="FE1894" s="784"/>
      <c r="FF1894" s="784"/>
      <c r="FG1894" s="784"/>
      <c r="FH1894" s="784"/>
      <c r="FI1894" s="784"/>
      <c r="FJ1894" s="784"/>
      <c r="FK1894" s="784"/>
      <c r="FL1894" s="784"/>
      <c r="FM1894" s="784"/>
      <c r="FN1894" s="784"/>
      <c r="FO1894" s="784"/>
      <c r="FP1894" s="784"/>
      <c r="FQ1894" s="784"/>
      <c r="FR1894" s="784"/>
      <c r="FS1894" s="784"/>
      <c r="FT1894" s="784"/>
      <c r="FU1894" s="784"/>
      <c r="FV1894" s="784"/>
      <c r="FW1894" s="784"/>
      <c r="FX1894" s="784"/>
      <c r="FY1894" s="784"/>
      <c r="FZ1894" s="784"/>
      <c r="GA1894" s="784"/>
      <c r="GB1894" s="784"/>
      <c r="GC1894" s="784"/>
    </row>
    <row r="1895" spans="1:185" s="742" customFormat="1" ht="8.25" customHeight="1">
      <c r="A1895" s="795"/>
      <c r="B1895" s="781"/>
      <c r="C1895" s="1157"/>
      <c r="D1895" s="782"/>
      <c r="E1895" s="782"/>
      <c r="F1895" s="753"/>
      <c r="G1895" s="783"/>
      <c r="H1895" s="783"/>
      <c r="I1895" s="783"/>
      <c r="J1895" s="783"/>
      <c r="K1895" s="783"/>
      <c r="L1895" s="783"/>
      <c r="M1895" s="783"/>
      <c r="N1895" s="783"/>
      <c r="O1895" s="784"/>
      <c r="P1895" s="784"/>
      <c r="Q1895" s="784"/>
      <c r="R1895" s="784"/>
      <c r="S1895" s="784"/>
      <c r="T1895" s="784"/>
      <c r="U1895" s="784"/>
      <c r="V1895" s="784"/>
      <c r="W1895" s="784"/>
      <c r="X1895" s="784"/>
      <c r="Y1895" s="784"/>
      <c r="Z1895" s="784"/>
      <c r="AA1895" s="784"/>
      <c r="AB1895" s="784"/>
      <c r="AC1895" s="784"/>
      <c r="AD1895" s="784"/>
      <c r="AE1895" s="784"/>
      <c r="AF1895" s="784"/>
      <c r="AG1895" s="784"/>
      <c r="AH1895" s="784"/>
      <c r="AI1895" s="784"/>
      <c r="AJ1895" s="784"/>
      <c r="AK1895" s="784"/>
      <c r="AL1895" s="784"/>
      <c r="AM1895" s="784"/>
      <c r="AN1895" s="784"/>
      <c r="AO1895" s="784"/>
      <c r="AP1895" s="784"/>
      <c r="AQ1895" s="784"/>
      <c r="AR1895" s="784"/>
      <c r="AS1895" s="784"/>
      <c r="AT1895" s="784"/>
      <c r="AU1895" s="784"/>
      <c r="AV1895" s="784"/>
      <c r="AW1895" s="784"/>
      <c r="AX1895" s="784"/>
      <c r="AY1895" s="784"/>
      <c r="AZ1895" s="784"/>
      <c r="BA1895" s="784"/>
      <c r="BB1895" s="784"/>
      <c r="BC1895" s="784"/>
      <c r="BD1895" s="784"/>
      <c r="BE1895" s="784"/>
      <c r="BF1895" s="784"/>
      <c r="BG1895" s="784"/>
      <c r="BH1895" s="784"/>
      <c r="BI1895" s="784"/>
      <c r="BJ1895" s="784"/>
      <c r="BK1895" s="784"/>
      <c r="BL1895" s="784"/>
      <c r="BM1895" s="784"/>
      <c r="BN1895" s="784"/>
      <c r="BO1895" s="784"/>
      <c r="BP1895" s="784"/>
      <c r="BQ1895" s="784"/>
      <c r="BR1895" s="784"/>
      <c r="BS1895" s="784"/>
      <c r="BT1895" s="784"/>
      <c r="BU1895" s="784"/>
      <c r="BV1895" s="784"/>
      <c r="BW1895" s="784"/>
      <c r="BX1895" s="784"/>
      <c r="BY1895" s="784"/>
      <c r="BZ1895" s="784"/>
      <c r="CA1895" s="784"/>
      <c r="CB1895" s="784"/>
      <c r="CC1895" s="784"/>
      <c r="CD1895" s="784"/>
      <c r="CE1895" s="784"/>
      <c r="CF1895" s="784"/>
      <c r="CG1895" s="784"/>
      <c r="CH1895" s="784"/>
      <c r="CI1895" s="784"/>
      <c r="CJ1895" s="784"/>
      <c r="CK1895" s="784"/>
      <c r="CL1895" s="784"/>
      <c r="CM1895" s="784"/>
      <c r="CN1895" s="784"/>
      <c r="CO1895" s="784"/>
      <c r="CP1895" s="784"/>
      <c r="CQ1895" s="784"/>
      <c r="CR1895" s="784"/>
      <c r="CS1895" s="784"/>
      <c r="CT1895" s="784"/>
      <c r="CU1895" s="784"/>
      <c r="CV1895" s="784"/>
      <c r="CW1895" s="784"/>
      <c r="CX1895" s="784"/>
      <c r="CY1895" s="784"/>
      <c r="CZ1895" s="784"/>
      <c r="DA1895" s="784"/>
      <c r="DB1895" s="784"/>
      <c r="DC1895" s="784"/>
      <c r="DD1895" s="784"/>
      <c r="DE1895" s="784"/>
      <c r="DF1895" s="784"/>
      <c r="DG1895" s="784"/>
      <c r="DH1895" s="784"/>
      <c r="DI1895" s="784"/>
      <c r="DJ1895" s="784"/>
      <c r="DK1895" s="784"/>
      <c r="DL1895" s="784"/>
      <c r="DM1895" s="784"/>
      <c r="DN1895" s="784"/>
      <c r="DO1895" s="784"/>
      <c r="DP1895" s="784"/>
      <c r="DQ1895" s="784"/>
      <c r="DR1895" s="784"/>
      <c r="DS1895" s="784"/>
      <c r="DT1895" s="784"/>
      <c r="DU1895" s="784"/>
      <c r="DV1895" s="784"/>
      <c r="DW1895" s="784"/>
      <c r="DX1895" s="784"/>
      <c r="DY1895" s="784"/>
      <c r="DZ1895" s="784"/>
      <c r="EA1895" s="784"/>
      <c r="EB1895" s="784"/>
      <c r="EC1895" s="784"/>
      <c r="ED1895" s="784"/>
      <c r="EE1895" s="784"/>
      <c r="EF1895" s="784"/>
      <c r="EG1895" s="784"/>
      <c r="EH1895" s="784"/>
      <c r="EI1895" s="784"/>
      <c r="EJ1895" s="784"/>
      <c r="EK1895" s="784"/>
      <c r="EL1895" s="784"/>
      <c r="EM1895" s="784"/>
      <c r="EN1895" s="784"/>
      <c r="EO1895" s="784"/>
      <c r="EP1895" s="784"/>
      <c r="EQ1895" s="784"/>
      <c r="ER1895" s="784"/>
      <c r="ES1895" s="784"/>
      <c r="ET1895" s="784"/>
      <c r="EU1895" s="784"/>
      <c r="EV1895" s="784"/>
      <c r="EW1895" s="784"/>
      <c r="EX1895" s="784"/>
      <c r="EY1895" s="784"/>
      <c r="EZ1895" s="784"/>
      <c r="FA1895" s="784"/>
      <c r="FB1895" s="784"/>
      <c r="FC1895" s="784"/>
      <c r="FD1895" s="784"/>
      <c r="FE1895" s="784"/>
      <c r="FF1895" s="784"/>
      <c r="FG1895" s="784"/>
      <c r="FH1895" s="784"/>
      <c r="FI1895" s="784"/>
      <c r="FJ1895" s="784"/>
      <c r="FK1895" s="784"/>
      <c r="FL1895" s="784"/>
      <c r="FM1895" s="784"/>
      <c r="FN1895" s="784"/>
      <c r="FO1895" s="784"/>
      <c r="FP1895" s="784"/>
      <c r="FQ1895" s="784"/>
      <c r="FR1895" s="784"/>
      <c r="FS1895" s="784"/>
      <c r="FT1895" s="784"/>
      <c r="FU1895" s="784"/>
      <c r="FV1895" s="784"/>
      <c r="FW1895" s="784"/>
      <c r="FX1895" s="784"/>
      <c r="FY1895" s="784"/>
      <c r="FZ1895" s="784"/>
      <c r="GA1895" s="784"/>
      <c r="GB1895" s="784"/>
      <c r="GC1895" s="784"/>
    </row>
    <row r="1896" spans="1:185" s="742" customFormat="1" ht="12" customHeight="1">
      <c r="A1896" s="795">
        <v>8</v>
      </c>
      <c r="B1896" s="781" t="s">
        <v>2899</v>
      </c>
      <c r="C1896" s="1157" t="s">
        <v>223</v>
      </c>
      <c r="D1896" s="782">
        <v>1</v>
      </c>
      <c r="E1896" s="782"/>
      <c r="F1896" s="753"/>
      <c r="G1896" s="783"/>
      <c r="H1896" s="783"/>
      <c r="I1896" s="783"/>
      <c r="J1896" s="783"/>
      <c r="K1896" s="783"/>
      <c r="L1896" s="783"/>
      <c r="M1896" s="783"/>
      <c r="N1896" s="783"/>
      <c r="O1896" s="784"/>
      <c r="P1896" s="784"/>
      <c r="Q1896" s="784"/>
      <c r="R1896" s="784"/>
      <c r="S1896" s="784"/>
      <c r="T1896" s="784"/>
      <c r="U1896" s="784"/>
      <c r="V1896" s="784"/>
      <c r="W1896" s="784"/>
      <c r="X1896" s="784"/>
      <c r="Y1896" s="784"/>
      <c r="Z1896" s="784"/>
      <c r="AA1896" s="784"/>
      <c r="AB1896" s="784"/>
      <c r="AC1896" s="784"/>
      <c r="AD1896" s="784"/>
      <c r="AE1896" s="784"/>
      <c r="AF1896" s="784"/>
      <c r="AG1896" s="784"/>
      <c r="AH1896" s="784"/>
      <c r="AI1896" s="784"/>
      <c r="AJ1896" s="784"/>
      <c r="AK1896" s="784"/>
      <c r="AL1896" s="784"/>
      <c r="AM1896" s="784"/>
      <c r="AN1896" s="784"/>
      <c r="AO1896" s="784"/>
      <c r="AP1896" s="784"/>
      <c r="AQ1896" s="784"/>
      <c r="AR1896" s="784"/>
      <c r="AS1896" s="784"/>
      <c r="AT1896" s="784"/>
      <c r="AU1896" s="784"/>
      <c r="AV1896" s="784"/>
      <c r="AW1896" s="784"/>
      <c r="AX1896" s="784"/>
      <c r="AY1896" s="784"/>
      <c r="AZ1896" s="784"/>
      <c r="BA1896" s="784"/>
      <c r="BB1896" s="784"/>
      <c r="BC1896" s="784"/>
      <c r="BD1896" s="784"/>
      <c r="BE1896" s="784"/>
      <c r="BF1896" s="784"/>
      <c r="BG1896" s="784"/>
      <c r="BH1896" s="784"/>
      <c r="BI1896" s="784"/>
      <c r="BJ1896" s="784"/>
      <c r="BK1896" s="784"/>
      <c r="BL1896" s="784"/>
      <c r="BM1896" s="784"/>
      <c r="BN1896" s="784"/>
      <c r="BO1896" s="784"/>
      <c r="BP1896" s="784"/>
      <c r="BQ1896" s="784"/>
      <c r="BR1896" s="784"/>
      <c r="BS1896" s="784"/>
      <c r="BT1896" s="784"/>
      <c r="BU1896" s="784"/>
      <c r="BV1896" s="784"/>
      <c r="BW1896" s="784"/>
      <c r="BX1896" s="784"/>
      <c r="BY1896" s="784"/>
      <c r="BZ1896" s="784"/>
      <c r="CA1896" s="784"/>
      <c r="CB1896" s="784"/>
      <c r="CC1896" s="784"/>
      <c r="CD1896" s="784"/>
      <c r="CE1896" s="784"/>
      <c r="CF1896" s="784"/>
      <c r="CG1896" s="784"/>
      <c r="CH1896" s="784"/>
      <c r="CI1896" s="784"/>
      <c r="CJ1896" s="784"/>
      <c r="CK1896" s="784"/>
      <c r="CL1896" s="784"/>
      <c r="CM1896" s="784"/>
      <c r="CN1896" s="784"/>
      <c r="CO1896" s="784"/>
      <c r="CP1896" s="784"/>
      <c r="CQ1896" s="784"/>
      <c r="CR1896" s="784"/>
      <c r="CS1896" s="784"/>
      <c r="CT1896" s="784"/>
      <c r="CU1896" s="784"/>
      <c r="CV1896" s="784"/>
      <c r="CW1896" s="784"/>
      <c r="CX1896" s="784"/>
      <c r="CY1896" s="784"/>
      <c r="CZ1896" s="784"/>
      <c r="DA1896" s="784"/>
      <c r="DB1896" s="784"/>
      <c r="DC1896" s="784"/>
      <c r="DD1896" s="784"/>
      <c r="DE1896" s="784"/>
      <c r="DF1896" s="784"/>
      <c r="DG1896" s="784"/>
      <c r="DH1896" s="784"/>
      <c r="DI1896" s="784"/>
      <c r="DJ1896" s="784"/>
      <c r="DK1896" s="784"/>
      <c r="DL1896" s="784"/>
      <c r="DM1896" s="784"/>
      <c r="DN1896" s="784"/>
      <c r="DO1896" s="784"/>
      <c r="DP1896" s="784"/>
      <c r="DQ1896" s="784"/>
      <c r="DR1896" s="784"/>
      <c r="DS1896" s="784"/>
      <c r="DT1896" s="784"/>
      <c r="DU1896" s="784"/>
      <c r="DV1896" s="784"/>
      <c r="DW1896" s="784"/>
      <c r="DX1896" s="784"/>
      <c r="DY1896" s="784"/>
      <c r="DZ1896" s="784"/>
      <c r="EA1896" s="784"/>
      <c r="EB1896" s="784"/>
      <c r="EC1896" s="784"/>
      <c r="ED1896" s="784"/>
      <c r="EE1896" s="784"/>
      <c r="EF1896" s="784"/>
      <c r="EG1896" s="784"/>
      <c r="EH1896" s="784"/>
      <c r="EI1896" s="784"/>
      <c r="EJ1896" s="784"/>
      <c r="EK1896" s="784"/>
      <c r="EL1896" s="784"/>
      <c r="EM1896" s="784"/>
      <c r="EN1896" s="784"/>
      <c r="EO1896" s="784"/>
      <c r="EP1896" s="784"/>
      <c r="EQ1896" s="784"/>
      <c r="ER1896" s="784"/>
      <c r="ES1896" s="784"/>
      <c r="ET1896" s="784"/>
      <c r="EU1896" s="784"/>
      <c r="EV1896" s="784"/>
      <c r="EW1896" s="784"/>
      <c r="EX1896" s="784"/>
      <c r="EY1896" s="784"/>
      <c r="EZ1896" s="784"/>
      <c r="FA1896" s="784"/>
      <c r="FB1896" s="784"/>
      <c r="FC1896" s="784"/>
      <c r="FD1896" s="784"/>
      <c r="FE1896" s="784"/>
      <c r="FF1896" s="784"/>
      <c r="FG1896" s="784"/>
      <c r="FH1896" s="784"/>
      <c r="FI1896" s="784"/>
      <c r="FJ1896" s="784"/>
      <c r="FK1896" s="784"/>
      <c r="FL1896" s="784"/>
      <c r="FM1896" s="784"/>
      <c r="FN1896" s="784"/>
      <c r="FO1896" s="784"/>
      <c r="FP1896" s="784"/>
      <c r="FQ1896" s="784"/>
      <c r="FR1896" s="784"/>
      <c r="FS1896" s="784"/>
      <c r="FT1896" s="784"/>
      <c r="FU1896" s="784"/>
      <c r="FV1896" s="784"/>
      <c r="FW1896" s="784"/>
      <c r="FX1896" s="784"/>
      <c r="FY1896" s="784"/>
      <c r="FZ1896" s="784"/>
      <c r="GA1896" s="784"/>
      <c r="GB1896" s="784"/>
      <c r="GC1896" s="784"/>
    </row>
    <row r="1897" spans="1:185" s="742" customFormat="1">
      <c r="A1897" s="795"/>
      <c r="B1897" s="781"/>
      <c r="C1897" s="1157"/>
      <c r="D1897" s="782"/>
      <c r="E1897" s="782"/>
      <c r="F1897" s="753"/>
      <c r="G1897" s="783"/>
      <c r="H1897" s="783"/>
      <c r="I1897" s="783"/>
      <c r="J1897" s="783"/>
      <c r="K1897" s="783"/>
      <c r="L1897" s="783"/>
      <c r="M1897" s="783"/>
      <c r="N1897" s="783"/>
      <c r="O1897" s="784"/>
      <c r="P1897" s="784"/>
      <c r="Q1897" s="784"/>
      <c r="R1897" s="784"/>
      <c r="S1897" s="784"/>
      <c r="T1897" s="784"/>
      <c r="U1897" s="784"/>
      <c r="V1897" s="784"/>
      <c r="W1897" s="784"/>
      <c r="X1897" s="784"/>
      <c r="Y1897" s="784"/>
      <c r="Z1897" s="784"/>
      <c r="AA1897" s="784"/>
      <c r="AB1897" s="784"/>
      <c r="AC1897" s="784"/>
      <c r="AD1897" s="784"/>
      <c r="AE1897" s="784"/>
      <c r="AF1897" s="784"/>
      <c r="AG1897" s="784"/>
      <c r="AH1897" s="784"/>
      <c r="AI1897" s="784"/>
      <c r="AJ1897" s="784"/>
      <c r="AK1897" s="784"/>
      <c r="AL1897" s="784"/>
      <c r="AM1897" s="784"/>
      <c r="AN1897" s="784"/>
      <c r="AO1897" s="784"/>
      <c r="AP1897" s="784"/>
      <c r="AQ1897" s="784"/>
      <c r="AR1897" s="784"/>
      <c r="AS1897" s="784"/>
      <c r="AT1897" s="784"/>
      <c r="AU1897" s="784"/>
      <c r="AV1897" s="784"/>
      <c r="AW1897" s="784"/>
      <c r="AX1897" s="784"/>
      <c r="AY1897" s="784"/>
      <c r="AZ1897" s="784"/>
      <c r="BA1897" s="784"/>
      <c r="BB1897" s="784"/>
      <c r="BC1897" s="784"/>
      <c r="BD1897" s="784"/>
      <c r="BE1897" s="784"/>
      <c r="BF1897" s="784"/>
      <c r="BG1897" s="784"/>
      <c r="BH1897" s="784"/>
      <c r="BI1897" s="784"/>
      <c r="BJ1897" s="784"/>
      <c r="BK1897" s="784"/>
      <c r="BL1897" s="784"/>
      <c r="BM1897" s="784"/>
      <c r="BN1897" s="784"/>
      <c r="BO1897" s="784"/>
      <c r="BP1897" s="784"/>
      <c r="BQ1897" s="784"/>
      <c r="BR1897" s="784"/>
      <c r="BS1897" s="784"/>
      <c r="BT1897" s="784"/>
      <c r="BU1897" s="784"/>
      <c r="BV1897" s="784"/>
      <c r="BW1897" s="784"/>
      <c r="BX1897" s="784"/>
      <c r="BY1897" s="784"/>
      <c r="BZ1897" s="784"/>
      <c r="CA1897" s="784"/>
      <c r="CB1897" s="784"/>
      <c r="CC1897" s="784"/>
      <c r="CD1897" s="784"/>
      <c r="CE1897" s="784"/>
      <c r="CF1897" s="784"/>
      <c r="CG1897" s="784"/>
      <c r="CH1897" s="784"/>
      <c r="CI1897" s="784"/>
      <c r="CJ1897" s="784"/>
      <c r="CK1897" s="784"/>
      <c r="CL1897" s="784"/>
      <c r="CM1897" s="784"/>
      <c r="CN1897" s="784"/>
      <c r="CO1897" s="784"/>
      <c r="CP1897" s="784"/>
      <c r="CQ1897" s="784"/>
      <c r="CR1897" s="784"/>
      <c r="CS1897" s="784"/>
      <c r="CT1897" s="784"/>
      <c r="CU1897" s="784"/>
      <c r="CV1897" s="784"/>
      <c r="CW1897" s="784"/>
      <c r="CX1897" s="784"/>
      <c r="CY1897" s="784"/>
      <c r="CZ1897" s="784"/>
      <c r="DA1897" s="784"/>
      <c r="DB1897" s="784"/>
      <c r="DC1897" s="784"/>
      <c r="DD1897" s="784"/>
      <c r="DE1897" s="784"/>
      <c r="DF1897" s="784"/>
      <c r="DG1897" s="784"/>
      <c r="DH1897" s="784"/>
      <c r="DI1897" s="784"/>
      <c r="DJ1897" s="784"/>
      <c r="DK1897" s="784"/>
      <c r="DL1897" s="784"/>
      <c r="DM1897" s="784"/>
      <c r="DN1897" s="784"/>
      <c r="DO1897" s="784"/>
      <c r="DP1897" s="784"/>
      <c r="DQ1897" s="784"/>
      <c r="DR1897" s="784"/>
      <c r="DS1897" s="784"/>
      <c r="DT1897" s="784"/>
      <c r="DU1897" s="784"/>
      <c r="DV1897" s="784"/>
      <c r="DW1897" s="784"/>
      <c r="DX1897" s="784"/>
      <c r="DY1897" s="784"/>
      <c r="DZ1897" s="784"/>
      <c r="EA1897" s="784"/>
      <c r="EB1897" s="784"/>
      <c r="EC1897" s="784"/>
      <c r="ED1897" s="784"/>
      <c r="EE1897" s="784"/>
      <c r="EF1897" s="784"/>
      <c r="EG1897" s="784"/>
      <c r="EH1897" s="784"/>
      <c r="EI1897" s="784"/>
      <c r="EJ1897" s="784"/>
      <c r="EK1897" s="784"/>
      <c r="EL1897" s="784"/>
      <c r="EM1897" s="784"/>
      <c r="EN1897" s="784"/>
      <c r="EO1897" s="784"/>
      <c r="EP1897" s="784"/>
      <c r="EQ1897" s="784"/>
      <c r="ER1897" s="784"/>
      <c r="ES1897" s="784"/>
      <c r="ET1897" s="784"/>
      <c r="EU1897" s="784"/>
      <c r="EV1897" s="784"/>
      <c r="EW1897" s="784"/>
      <c r="EX1897" s="784"/>
      <c r="EY1897" s="784"/>
      <c r="EZ1897" s="784"/>
      <c r="FA1897" s="784"/>
      <c r="FB1897" s="784"/>
      <c r="FC1897" s="784"/>
      <c r="FD1897" s="784"/>
      <c r="FE1897" s="784"/>
      <c r="FF1897" s="784"/>
      <c r="FG1897" s="784"/>
      <c r="FH1897" s="784"/>
      <c r="FI1897" s="784"/>
      <c r="FJ1897" s="784"/>
      <c r="FK1897" s="784"/>
      <c r="FL1897" s="784"/>
      <c r="FM1897" s="784"/>
      <c r="FN1897" s="784"/>
      <c r="FO1897" s="784"/>
      <c r="FP1897" s="784"/>
      <c r="FQ1897" s="784"/>
      <c r="FR1897" s="784"/>
      <c r="FS1897" s="784"/>
      <c r="FT1897" s="784"/>
      <c r="FU1897" s="784"/>
      <c r="FV1897" s="784"/>
      <c r="FW1897" s="784"/>
      <c r="FX1897" s="784"/>
      <c r="FY1897" s="784"/>
      <c r="FZ1897" s="784"/>
      <c r="GA1897" s="784"/>
      <c r="GB1897" s="784"/>
      <c r="GC1897" s="784"/>
    </row>
    <row r="1898" spans="1:185" s="742" customFormat="1" ht="12.75" customHeight="1">
      <c r="A1898" s="795">
        <v>9</v>
      </c>
      <c r="B1898" s="781" t="s">
        <v>2215</v>
      </c>
      <c r="C1898" s="1157" t="s">
        <v>1236</v>
      </c>
      <c r="D1898" s="782">
        <v>10</v>
      </c>
      <c r="E1898" s="782"/>
      <c r="F1898" s="753"/>
      <c r="G1898" s="783"/>
      <c r="H1898" s="783"/>
      <c r="I1898" s="783"/>
      <c r="J1898" s="783"/>
      <c r="K1898" s="783"/>
      <c r="L1898" s="783"/>
      <c r="M1898" s="783"/>
      <c r="N1898" s="783"/>
      <c r="O1898" s="784"/>
      <c r="P1898" s="784"/>
      <c r="Q1898" s="784"/>
      <c r="R1898" s="784"/>
      <c r="S1898" s="784"/>
      <c r="T1898" s="784"/>
      <c r="U1898" s="784"/>
      <c r="V1898" s="784"/>
      <c r="W1898" s="784"/>
      <c r="X1898" s="784"/>
      <c r="Y1898" s="784"/>
      <c r="Z1898" s="784"/>
      <c r="AA1898" s="784"/>
      <c r="AB1898" s="784"/>
      <c r="AC1898" s="784"/>
      <c r="AD1898" s="784"/>
      <c r="AE1898" s="784"/>
      <c r="AF1898" s="784"/>
      <c r="AG1898" s="784"/>
      <c r="AH1898" s="784"/>
      <c r="AI1898" s="784"/>
      <c r="AJ1898" s="784"/>
      <c r="AK1898" s="784"/>
      <c r="AL1898" s="784"/>
      <c r="AM1898" s="784"/>
      <c r="AN1898" s="784"/>
      <c r="AO1898" s="784"/>
      <c r="AP1898" s="784"/>
      <c r="AQ1898" s="784"/>
      <c r="AR1898" s="784"/>
      <c r="AS1898" s="784"/>
      <c r="AT1898" s="784"/>
      <c r="AU1898" s="784"/>
      <c r="AV1898" s="784"/>
      <c r="AW1898" s="784"/>
      <c r="AX1898" s="784"/>
      <c r="AY1898" s="784"/>
      <c r="AZ1898" s="784"/>
      <c r="BA1898" s="784"/>
      <c r="BB1898" s="784"/>
      <c r="BC1898" s="784"/>
      <c r="BD1898" s="784"/>
      <c r="BE1898" s="784"/>
      <c r="BF1898" s="784"/>
      <c r="BG1898" s="784"/>
      <c r="BH1898" s="784"/>
      <c r="BI1898" s="784"/>
      <c r="BJ1898" s="784"/>
      <c r="BK1898" s="784"/>
      <c r="BL1898" s="784"/>
      <c r="BM1898" s="784"/>
      <c r="BN1898" s="784"/>
      <c r="BO1898" s="784"/>
      <c r="BP1898" s="784"/>
      <c r="BQ1898" s="784"/>
      <c r="BR1898" s="784"/>
      <c r="BS1898" s="784"/>
      <c r="BT1898" s="784"/>
      <c r="BU1898" s="784"/>
      <c r="BV1898" s="784"/>
      <c r="BW1898" s="784"/>
      <c r="BX1898" s="784"/>
      <c r="BY1898" s="784"/>
      <c r="BZ1898" s="784"/>
      <c r="CA1898" s="784"/>
      <c r="CB1898" s="784"/>
      <c r="CC1898" s="784"/>
      <c r="CD1898" s="784"/>
      <c r="CE1898" s="784"/>
      <c r="CF1898" s="784"/>
      <c r="CG1898" s="784"/>
      <c r="CH1898" s="784"/>
      <c r="CI1898" s="784"/>
      <c r="CJ1898" s="784"/>
      <c r="CK1898" s="784"/>
      <c r="CL1898" s="784"/>
      <c r="CM1898" s="784"/>
      <c r="CN1898" s="784"/>
      <c r="CO1898" s="784"/>
      <c r="CP1898" s="784"/>
      <c r="CQ1898" s="784"/>
      <c r="CR1898" s="784"/>
      <c r="CS1898" s="784"/>
      <c r="CT1898" s="784"/>
      <c r="CU1898" s="784"/>
      <c r="CV1898" s="784"/>
      <c r="CW1898" s="784"/>
      <c r="CX1898" s="784"/>
      <c r="CY1898" s="784"/>
      <c r="CZ1898" s="784"/>
      <c r="DA1898" s="784"/>
      <c r="DB1898" s="784"/>
      <c r="DC1898" s="784"/>
      <c r="DD1898" s="784"/>
      <c r="DE1898" s="784"/>
      <c r="DF1898" s="784"/>
      <c r="DG1898" s="784"/>
      <c r="DH1898" s="784"/>
      <c r="DI1898" s="784"/>
      <c r="DJ1898" s="784"/>
      <c r="DK1898" s="784"/>
      <c r="DL1898" s="784"/>
      <c r="DM1898" s="784"/>
      <c r="DN1898" s="784"/>
      <c r="DO1898" s="784"/>
      <c r="DP1898" s="784"/>
      <c r="DQ1898" s="784"/>
      <c r="DR1898" s="784"/>
      <c r="DS1898" s="784"/>
      <c r="DT1898" s="784"/>
      <c r="DU1898" s="784"/>
      <c r="DV1898" s="784"/>
      <c r="DW1898" s="784"/>
      <c r="DX1898" s="784"/>
      <c r="DY1898" s="784"/>
      <c r="DZ1898" s="784"/>
      <c r="EA1898" s="784"/>
      <c r="EB1898" s="784"/>
      <c r="EC1898" s="784"/>
      <c r="ED1898" s="784"/>
      <c r="EE1898" s="784"/>
      <c r="EF1898" s="784"/>
      <c r="EG1898" s="784"/>
      <c r="EH1898" s="784"/>
      <c r="EI1898" s="784"/>
      <c r="EJ1898" s="784"/>
      <c r="EK1898" s="784"/>
      <c r="EL1898" s="784"/>
      <c r="EM1898" s="784"/>
      <c r="EN1898" s="784"/>
      <c r="EO1898" s="784"/>
      <c r="EP1898" s="784"/>
      <c r="EQ1898" s="784"/>
      <c r="ER1898" s="784"/>
      <c r="ES1898" s="784"/>
      <c r="ET1898" s="784"/>
      <c r="EU1898" s="784"/>
      <c r="EV1898" s="784"/>
      <c r="EW1898" s="784"/>
      <c r="EX1898" s="784"/>
      <c r="EY1898" s="784"/>
      <c r="EZ1898" s="784"/>
      <c r="FA1898" s="784"/>
      <c r="FB1898" s="784"/>
      <c r="FC1898" s="784"/>
      <c r="FD1898" s="784"/>
      <c r="FE1898" s="784"/>
      <c r="FF1898" s="784"/>
      <c r="FG1898" s="784"/>
      <c r="FH1898" s="784"/>
      <c r="FI1898" s="784"/>
      <c r="FJ1898" s="784"/>
      <c r="FK1898" s="784"/>
      <c r="FL1898" s="784"/>
      <c r="FM1898" s="784"/>
      <c r="FN1898" s="784"/>
      <c r="FO1898" s="784"/>
      <c r="FP1898" s="784"/>
      <c r="FQ1898" s="784"/>
      <c r="FR1898" s="784"/>
      <c r="FS1898" s="784"/>
      <c r="FT1898" s="784"/>
      <c r="FU1898" s="784"/>
      <c r="FV1898" s="784"/>
      <c r="FW1898" s="784"/>
      <c r="FX1898" s="784"/>
      <c r="FY1898" s="784"/>
      <c r="FZ1898" s="784"/>
      <c r="GA1898" s="784"/>
      <c r="GB1898" s="784"/>
      <c r="GC1898" s="784"/>
    </row>
    <row r="1899" spans="1:185" s="742" customFormat="1">
      <c r="A1899" s="795"/>
      <c r="B1899" s="781"/>
      <c r="C1899" s="1157"/>
      <c r="D1899" s="782"/>
      <c r="E1899" s="782"/>
      <c r="F1899" s="753"/>
      <c r="G1899" s="783"/>
      <c r="H1899" s="783"/>
      <c r="I1899" s="783"/>
      <c r="J1899" s="783"/>
      <c r="K1899" s="783"/>
      <c r="L1899" s="783"/>
      <c r="M1899" s="783"/>
      <c r="N1899" s="783"/>
      <c r="O1899" s="784"/>
      <c r="P1899" s="784"/>
      <c r="Q1899" s="784"/>
      <c r="R1899" s="784"/>
      <c r="S1899" s="784"/>
      <c r="T1899" s="784"/>
      <c r="U1899" s="784"/>
      <c r="V1899" s="784"/>
      <c r="W1899" s="784"/>
      <c r="X1899" s="784"/>
      <c r="Y1899" s="784"/>
      <c r="Z1899" s="784"/>
      <c r="AA1899" s="784"/>
      <c r="AB1899" s="784"/>
      <c r="AC1899" s="784"/>
      <c r="AD1899" s="784"/>
      <c r="AE1899" s="784"/>
      <c r="AF1899" s="784"/>
      <c r="AG1899" s="784"/>
      <c r="AH1899" s="784"/>
      <c r="AI1899" s="784"/>
      <c r="AJ1899" s="784"/>
      <c r="AK1899" s="784"/>
      <c r="AL1899" s="784"/>
      <c r="AM1899" s="784"/>
      <c r="AN1899" s="784"/>
      <c r="AO1899" s="784"/>
      <c r="AP1899" s="784"/>
      <c r="AQ1899" s="784"/>
      <c r="AR1899" s="784"/>
      <c r="AS1899" s="784"/>
      <c r="AT1899" s="784"/>
      <c r="AU1899" s="784"/>
      <c r="AV1899" s="784"/>
      <c r="AW1899" s="784"/>
      <c r="AX1899" s="784"/>
      <c r="AY1899" s="784"/>
      <c r="AZ1899" s="784"/>
      <c r="BA1899" s="784"/>
      <c r="BB1899" s="784"/>
      <c r="BC1899" s="784"/>
      <c r="BD1899" s="784"/>
      <c r="BE1899" s="784"/>
      <c r="BF1899" s="784"/>
      <c r="BG1899" s="784"/>
      <c r="BH1899" s="784"/>
      <c r="BI1899" s="784"/>
      <c r="BJ1899" s="784"/>
      <c r="BK1899" s="784"/>
      <c r="BL1899" s="784"/>
      <c r="BM1899" s="784"/>
      <c r="BN1899" s="784"/>
      <c r="BO1899" s="784"/>
      <c r="BP1899" s="784"/>
      <c r="BQ1899" s="784"/>
      <c r="BR1899" s="784"/>
      <c r="BS1899" s="784"/>
      <c r="BT1899" s="784"/>
      <c r="BU1899" s="784"/>
      <c r="BV1899" s="784"/>
      <c r="BW1899" s="784"/>
      <c r="BX1899" s="784"/>
      <c r="BY1899" s="784"/>
      <c r="BZ1899" s="784"/>
      <c r="CA1899" s="784"/>
      <c r="CB1899" s="784"/>
      <c r="CC1899" s="784"/>
      <c r="CD1899" s="784"/>
      <c r="CE1899" s="784"/>
      <c r="CF1899" s="784"/>
      <c r="CG1899" s="784"/>
      <c r="CH1899" s="784"/>
      <c r="CI1899" s="784"/>
      <c r="CJ1899" s="784"/>
      <c r="CK1899" s="784"/>
      <c r="CL1899" s="784"/>
      <c r="CM1899" s="784"/>
      <c r="CN1899" s="784"/>
      <c r="CO1899" s="784"/>
      <c r="CP1899" s="784"/>
      <c r="CQ1899" s="784"/>
      <c r="CR1899" s="784"/>
      <c r="CS1899" s="784"/>
      <c r="CT1899" s="784"/>
      <c r="CU1899" s="784"/>
      <c r="CV1899" s="784"/>
      <c r="CW1899" s="784"/>
      <c r="CX1899" s="784"/>
      <c r="CY1899" s="784"/>
      <c r="CZ1899" s="784"/>
      <c r="DA1899" s="784"/>
      <c r="DB1899" s="784"/>
      <c r="DC1899" s="784"/>
      <c r="DD1899" s="784"/>
      <c r="DE1899" s="784"/>
      <c r="DF1899" s="784"/>
      <c r="DG1899" s="784"/>
      <c r="DH1899" s="784"/>
      <c r="DI1899" s="784"/>
      <c r="DJ1899" s="784"/>
      <c r="DK1899" s="784"/>
      <c r="DL1899" s="784"/>
      <c r="DM1899" s="784"/>
      <c r="DN1899" s="784"/>
      <c r="DO1899" s="784"/>
      <c r="DP1899" s="784"/>
      <c r="DQ1899" s="784"/>
      <c r="DR1899" s="784"/>
      <c r="DS1899" s="784"/>
      <c r="DT1899" s="784"/>
      <c r="DU1899" s="784"/>
      <c r="DV1899" s="784"/>
      <c r="DW1899" s="784"/>
      <c r="DX1899" s="784"/>
      <c r="DY1899" s="784"/>
      <c r="DZ1899" s="784"/>
      <c r="EA1899" s="784"/>
      <c r="EB1899" s="784"/>
      <c r="EC1899" s="784"/>
      <c r="ED1899" s="784"/>
      <c r="EE1899" s="784"/>
      <c r="EF1899" s="784"/>
      <c r="EG1899" s="784"/>
      <c r="EH1899" s="784"/>
      <c r="EI1899" s="784"/>
      <c r="EJ1899" s="784"/>
      <c r="EK1899" s="784"/>
      <c r="EL1899" s="784"/>
      <c r="EM1899" s="784"/>
      <c r="EN1899" s="784"/>
      <c r="EO1899" s="784"/>
      <c r="EP1899" s="784"/>
      <c r="EQ1899" s="784"/>
      <c r="ER1899" s="784"/>
      <c r="ES1899" s="784"/>
      <c r="ET1899" s="784"/>
      <c r="EU1899" s="784"/>
      <c r="EV1899" s="784"/>
      <c r="EW1899" s="784"/>
      <c r="EX1899" s="784"/>
      <c r="EY1899" s="784"/>
      <c r="EZ1899" s="784"/>
      <c r="FA1899" s="784"/>
      <c r="FB1899" s="784"/>
      <c r="FC1899" s="784"/>
      <c r="FD1899" s="784"/>
      <c r="FE1899" s="784"/>
      <c r="FF1899" s="784"/>
      <c r="FG1899" s="784"/>
      <c r="FH1899" s="784"/>
      <c r="FI1899" s="784"/>
      <c r="FJ1899" s="784"/>
      <c r="FK1899" s="784"/>
      <c r="FL1899" s="784"/>
      <c r="FM1899" s="784"/>
      <c r="FN1899" s="784"/>
      <c r="FO1899" s="784"/>
      <c r="FP1899" s="784"/>
      <c r="FQ1899" s="784"/>
      <c r="FR1899" s="784"/>
      <c r="FS1899" s="784"/>
      <c r="FT1899" s="784"/>
      <c r="FU1899" s="784"/>
      <c r="FV1899" s="784"/>
      <c r="FW1899" s="784"/>
      <c r="FX1899" s="784"/>
      <c r="FY1899" s="784"/>
      <c r="FZ1899" s="784"/>
      <c r="GA1899" s="784"/>
      <c r="GB1899" s="784"/>
      <c r="GC1899" s="784"/>
    </row>
    <row r="1900" spans="1:185" s="742" customFormat="1" ht="24.75" customHeight="1">
      <c r="A1900" s="795">
        <v>10</v>
      </c>
      <c r="B1900" s="781" t="s">
        <v>2225</v>
      </c>
      <c r="C1900" s="1157" t="s">
        <v>1236</v>
      </c>
      <c r="D1900" s="782">
        <v>5</v>
      </c>
      <c r="E1900" s="782"/>
      <c r="F1900" s="753"/>
      <c r="G1900" s="783"/>
      <c r="H1900" s="1509"/>
      <c r="I1900" s="783"/>
      <c r="J1900" s="783"/>
      <c r="K1900" s="783"/>
      <c r="L1900" s="783"/>
      <c r="M1900" s="783"/>
      <c r="N1900" s="783"/>
      <c r="O1900" s="784"/>
      <c r="P1900" s="784"/>
      <c r="Q1900" s="784"/>
      <c r="R1900" s="784"/>
      <c r="S1900" s="784"/>
      <c r="T1900" s="784"/>
      <c r="U1900" s="784"/>
      <c r="V1900" s="784"/>
      <c r="W1900" s="784"/>
      <c r="X1900" s="784"/>
      <c r="Y1900" s="784"/>
      <c r="Z1900" s="784"/>
      <c r="AA1900" s="784"/>
      <c r="AB1900" s="784"/>
      <c r="AC1900" s="784"/>
      <c r="AD1900" s="784"/>
      <c r="AE1900" s="784"/>
      <c r="AF1900" s="784"/>
      <c r="AG1900" s="784"/>
      <c r="AH1900" s="784"/>
      <c r="AI1900" s="784"/>
      <c r="AJ1900" s="784"/>
      <c r="AK1900" s="784"/>
      <c r="AL1900" s="784"/>
      <c r="AM1900" s="784"/>
      <c r="AN1900" s="784"/>
      <c r="AO1900" s="784"/>
      <c r="AP1900" s="784"/>
      <c r="AQ1900" s="784"/>
      <c r="AR1900" s="784"/>
      <c r="AS1900" s="784"/>
      <c r="AT1900" s="784"/>
      <c r="AU1900" s="784"/>
      <c r="AV1900" s="784"/>
      <c r="AW1900" s="784"/>
      <c r="AX1900" s="784"/>
      <c r="AY1900" s="784"/>
      <c r="AZ1900" s="784"/>
      <c r="BA1900" s="784"/>
      <c r="BB1900" s="784"/>
      <c r="BC1900" s="784"/>
      <c r="BD1900" s="784"/>
      <c r="BE1900" s="784"/>
      <c r="BF1900" s="784"/>
      <c r="BG1900" s="784"/>
      <c r="BH1900" s="784"/>
      <c r="BI1900" s="784"/>
      <c r="BJ1900" s="784"/>
      <c r="BK1900" s="784"/>
      <c r="BL1900" s="784"/>
      <c r="BM1900" s="784"/>
      <c r="BN1900" s="784"/>
      <c r="BO1900" s="784"/>
      <c r="BP1900" s="784"/>
      <c r="BQ1900" s="784"/>
      <c r="BR1900" s="784"/>
      <c r="BS1900" s="784"/>
      <c r="BT1900" s="784"/>
      <c r="BU1900" s="784"/>
      <c r="BV1900" s="784"/>
      <c r="BW1900" s="784"/>
      <c r="BX1900" s="784"/>
      <c r="BY1900" s="784"/>
      <c r="BZ1900" s="784"/>
      <c r="CA1900" s="784"/>
      <c r="CB1900" s="784"/>
      <c r="CC1900" s="784"/>
      <c r="CD1900" s="784"/>
      <c r="CE1900" s="784"/>
      <c r="CF1900" s="784"/>
      <c r="CG1900" s="784"/>
      <c r="CH1900" s="784"/>
      <c r="CI1900" s="784"/>
      <c r="CJ1900" s="784"/>
      <c r="CK1900" s="784"/>
      <c r="CL1900" s="784"/>
      <c r="CM1900" s="784"/>
      <c r="CN1900" s="784"/>
      <c r="CO1900" s="784"/>
      <c r="CP1900" s="784"/>
      <c r="CQ1900" s="784"/>
      <c r="CR1900" s="784"/>
      <c r="CS1900" s="784"/>
      <c r="CT1900" s="784"/>
      <c r="CU1900" s="784"/>
      <c r="CV1900" s="784"/>
      <c r="CW1900" s="784"/>
      <c r="CX1900" s="784"/>
      <c r="CY1900" s="784"/>
      <c r="CZ1900" s="784"/>
      <c r="DA1900" s="784"/>
      <c r="DB1900" s="784"/>
      <c r="DC1900" s="784"/>
      <c r="DD1900" s="784"/>
      <c r="DE1900" s="784"/>
      <c r="DF1900" s="784"/>
      <c r="DG1900" s="784"/>
      <c r="DH1900" s="784"/>
      <c r="DI1900" s="784"/>
      <c r="DJ1900" s="784"/>
      <c r="DK1900" s="784"/>
      <c r="DL1900" s="784"/>
      <c r="DM1900" s="784"/>
      <c r="DN1900" s="784"/>
      <c r="DO1900" s="784"/>
      <c r="DP1900" s="784"/>
      <c r="DQ1900" s="784"/>
      <c r="DR1900" s="784"/>
      <c r="DS1900" s="784"/>
      <c r="DT1900" s="784"/>
      <c r="DU1900" s="784"/>
      <c r="DV1900" s="784"/>
      <c r="DW1900" s="784"/>
      <c r="DX1900" s="784"/>
      <c r="DY1900" s="784"/>
      <c r="DZ1900" s="784"/>
      <c r="EA1900" s="784"/>
      <c r="EB1900" s="784"/>
      <c r="EC1900" s="784"/>
      <c r="ED1900" s="784"/>
      <c r="EE1900" s="784"/>
      <c r="EF1900" s="784"/>
      <c r="EG1900" s="784"/>
      <c r="EH1900" s="784"/>
      <c r="EI1900" s="784"/>
      <c r="EJ1900" s="784"/>
      <c r="EK1900" s="784"/>
      <c r="EL1900" s="784"/>
      <c r="EM1900" s="784"/>
      <c r="EN1900" s="784"/>
      <c r="EO1900" s="784"/>
      <c r="EP1900" s="784"/>
      <c r="EQ1900" s="784"/>
      <c r="ER1900" s="784"/>
      <c r="ES1900" s="784"/>
      <c r="ET1900" s="784"/>
      <c r="EU1900" s="784"/>
      <c r="EV1900" s="784"/>
      <c r="EW1900" s="784"/>
      <c r="EX1900" s="784"/>
      <c r="EY1900" s="784"/>
      <c r="EZ1900" s="784"/>
      <c r="FA1900" s="784"/>
      <c r="FB1900" s="784"/>
      <c r="FC1900" s="784"/>
      <c r="FD1900" s="784"/>
      <c r="FE1900" s="784"/>
      <c r="FF1900" s="784"/>
      <c r="FG1900" s="784"/>
      <c r="FH1900" s="784"/>
      <c r="FI1900" s="784"/>
      <c r="FJ1900" s="784"/>
      <c r="FK1900" s="784"/>
      <c r="FL1900" s="784"/>
      <c r="FM1900" s="784"/>
      <c r="FN1900" s="784"/>
      <c r="FO1900" s="784"/>
      <c r="FP1900" s="784"/>
      <c r="FQ1900" s="784"/>
      <c r="FR1900" s="784"/>
      <c r="FS1900" s="784"/>
      <c r="FT1900" s="784"/>
      <c r="FU1900" s="784"/>
      <c r="FV1900" s="784"/>
      <c r="FW1900" s="784"/>
      <c r="FX1900" s="784"/>
      <c r="FY1900" s="784"/>
      <c r="FZ1900" s="784"/>
      <c r="GA1900" s="784"/>
      <c r="GB1900" s="784"/>
      <c r="GC1900" s="784"/>
    </row>
    <row r="1901" spans="1:185" s="742" customFormat="1">
      <c r="A1901" s="795"/>
      <c r="B1901" s="781"/>
      <c r="C1901" s="1157"/>
      <c r="D1901" s="782"/>
      <c r="E1901" s="782"/>
      <c r="F1901" s="753"/>
      <c r="G1901" s="783"/>
      <c r="H1901" s="783"/>
      <c r="I1901" s="783"/>
      <c r="J1901" s="783"/>
      <c r="K1901" s="783"/>
      <c r="L1901" s="783"/>
      <c r="M1901" s="783"/>
      <c r="N1901" s="783"/>
      <c r="O1901" s="784"/>
      <c r="P1901" s="784"/>
      <c r="Q1901" s="784"/>
      <c r="R1901" s="784"/>
      <c r="S1901" s="784"/>
      <c r="T1901" s="784"/>
      <c r="U1901" s="784"/>
      <c r="V1901" s="784"/>
      <c r="W1901" s="784"/>
      <c r="X1901" s="784"/>
      <c r="Y1901" s="784"/>
      <c r="Z1901" s="784"/>
      <c r="AA1901" s="784"/>
      <c r="AB1901" s="784"/>
      <c r="AC1901" s="784"/>
      <c r="AD1901" s="784"/>
      <c r="AE1901" s="784"/>
      <c r="AF1901" s="784"/>
      <c r="AG1901" s="784"/>
      <c r="AH1901" s="784"/>
      <c r="AI1901" s="784"/>
      <c r="AJ1901" s="784"/>
      <c r="AK1901" s="784"/>
      <c r="AL1901" s="784"/>
      <c r="AM1901" s="784"/>
      <c r="AN1901" s="784"/>
      <c r="AO1901" s="784"/>
      <c r="AP1901" s="784"/>
      <c r="AQ1901" s="784"/>
      <c r="AR1901" s="784"/>
      <c r="AS1901" s="784"/>
      <c r="AT1901" s="784"/>
      <c r="AU1901" s="784"/>
      <c r="AV1901" s="784"/>
      <c r="AW1901" s="784"/>
      <c r="AX1901" s="784"/>
      <c r="AY1901" s="784"/>
      <c r="AZ1901" s="784"/>
      <c r="BA1901" s="784"/>
      <c r="BB1901" s="784"/>
      <c r="BC1901" s="784"/>
      <c r="BD1901" s="784"/>
      <c r="BE1901" s="784"/>
      <c r="BF1901" s="784"/>
      <c r="BG1901" s="784"/>
      <c r="BH1901" s="784"/>
      <c r="BI1901" s="784"/>
      <c r="BJ1901" s="784"/>
      <c r="BK1901" s="784"/>
      <c r="BL1901" s="784"/>
      <c r="BM1901" s="784"/>
      <c r="BN1901" s="784"/>
      <c r="BO1901" s="784"/>
      <c r="BP1901" s="784"/>
      <c r="BQ1901" s="784"/>
      <c r="BR1901" s="784"/>
      <c r="BS1901" s="784"/>
      <c r="BT1901" s="784"/>
      <c r="BU1901" s="784"/>
      <c r="BV1901" s="784"/>
      <c r="BW1901" s="784"/>
      <c r="BX1901" s="784"/>
      <c r="BY1901" s="784"/>
      <c r="BZ1901" s="784"/>
      <c r="CA1901" s="784"/>
      <c r="CB1901" s="784"/>
      <c r="CC1901" s="784"/>
      <c r="CD1901" s="784"/>
      <c r="CE1901" s="784"/>
      <c r="CF1901" s="784"/>
      <c r="CG1901" s="784"/>
      <c r="CH1901" s="784"/>
      <c r="CI1901" s="784"/>
      <c r="CJ1901" s="784"/>
      <c r="CK1901" s="784"/>
      <c r="CL1901" s="784"/>
      <c r="CM1901" s="784"/>
      <c r="CN1901" s="784"/>
      <c r="CO1901" s="784"/>
      <c r="CP1901" s="784"/>
      <c r="CQ1901" s="784"/>
      <c r="CR1901" s="784"/>
      <c r="CS1901" s="784"/>
      <c r="CT1901" s="784"/>
      <c r="CU1901" s="784"/>
      <c r="CV1901" s="784"/>
      <c r="CW1901" s="784"/>
      <c r="CX1901" s="784"/>
      <c r="CY1901" s="784"/>
      <c r="CZ1901" s="784"/>
      <c r="DA1901" s="784"/>
      <c r="DB1901" s="784"/>
      <c r="DC1901" s="784"/>
      <c r="DD1901" s="784"/>
      <c r="DE1901" s="784"/>
      <c r="DF1901" s="784"/>
      <c r="DG1901" s="784"/>
      <c r="DH1901" s="784"/>
      <c r="DI1901" s="784"/>
      <c r="DJ1901" s="784"/>
      <c r="DK1901" s="784"/>
      <c r="DL1901" s="784"/>
      <c r="DM1901" s="784"/>
      <c r="DN1901" s="784"/>
      <c r="DO1901" s="784"/>
      <c r="DP1901" s="784"/>
      <c r="DQ1901" s="784"/>
      <c r="DR1901" s="784"/>
      <c r="DS1901" s="784"/>
      <c r="DT1901" s="784"/>
      <c r="DU1901" s="784"/>
      <c r="DV1901" s="784"/>
      <c r="DW1901" s="784"/>
      <c r="DX1901" s="784"/>
      <c r="DY1901" s="784"/>
      <c r="DZ1901" s="784"/>
      <c r="EA1901" s="784"/>
      <c r="EB1901" s="784"/>
      <c r="EC1901" s="784"/>
      <c r="ED1901" s="784"/>
      <c r="EE1901" s="784"/>
      <c r="EF1901" s="784"/>
      <c r="EG1901" s="784"/>
      <c r="EH1901" s="784"/>
      <c r="EI1901" s="784"/>
      <c r="EJ1901" s="784"/>
      <c r="EK1901" s="784"/>
      <c r="EL1901" s="784"/>
      <c r="EM1901" s="784"/>
      <c r="EN1901" s="784"/>
      <c r="EO1901" s="784"/>
      <c r="EP1901" s="784"/>
      <c r="EQ1901" s="784"/>
      <c r="ER1901" s="784"/>
      <c r="ES1901" s="784"/>
      <c r="ET1901" s="784"/>
      <c r="EU1901" s="784"/>
      <c r="EV1901" s="784"/>
      <c r="EW1901" s="784"/>
      <c r="EX1901" s="784"/>
      <c r="EY1901" s="784"/>
      <c r="EZ1901" s="784"/>
      <c r="FA1901" s="784"/>
      <c r="FB1901" s="784"/>
      <c r="FC1901" s="784"/>
      <c r="FD1901" s="784"/>
      <c r="FE1901" s="784"/>
      <c r="FF1901" s="784"/>
      <c r="FG1901" s="784"/>
      <c r="FH1901" s="784"/>
      <c r="FI1901" s="784"/>
      <c r="FJ1901" s="784"/>
      <c r="FK1901" s="784"/>
      <c r="FL1901" s="784"/>
      <c r="FM1901" s="784"/>
      <c r="FN1901" s="784"/>
      <c r="FO1901" s="784"/>
      <c r="FP1901" s="784"/>
      <c r="FQ1901" s="784"/>
      <c r="FR1901" s="784"/>
      <c r="FS1901" s="784"/>
      <c r="FT1901" s="784"/>
      <c r="FU1901" s="784"/>
      <c r="FV1901" s="784"/>
      <c r="FW1901" s="784"/>
      <c r="FX1901" s="784"/>
      <c r="FY1901" s="784"/>
      <c r="FZ1901" s="784"/>
      <c r="GA1901" s="784"/>
      <c r="GB1901" s="784"/>
      <c r="GC1901" s="784"/>
    </row>
    <row r="1902" spans="1:185" s="742" customFormat="1" ht="15.75" customHeight="1">
      <c r="A1902" s="795">
        <v>11</v>
      </c>
      <c r="B1902" s="781" t="s">
        <v>2226</v>
      </c>
      <c r="C1902" s="1157" t="s">
        <v>1346</v>
      </c>
      <c r="D1902" s="782">
        <v>1</v>
      </c>
      <c r="E1902" s="782"/>
      <c r="F1902" s="753"/>
      <c r="G1902" s="783"/>
      <c r="H1902" s="783"/>
      <c r="I1902" s="783"/>
      <c r="J1902" s="783"/>
      <c r="K1902" s="783"/>
      <c r="L1902" s="783"/>
      <c r="M1902" s="783"/>
      <c r="N1902" s="783"/>
      <c r="O1902" s="784"/>
      <c r="P1902" s="784"/>
      <c r="Q1902" s="784"/>
      <c r="R1902" s="784"/>
      <c r="S1902" s="784"/>
      <c r="T1902" s="784"/>
      <c r="U1902" s="784"/>
      <c r="V1902" s="784"/>
      <c r="W1902" s="784"/>
      <c r="X1902" s="784"/>
      <c r="Y1902" s="784"/>
      <c r="Z1902" s="784"/>
      <c r="AA1902" s="784"/>
      <c r="AB1902" s="784"/>
      <c r="AC1902" s="784"/>
      <c r="AD1902" s="784"/>
      <c r="AE1902" s="784"/>
      <c r="AF1902" s="784"/>
      <c r="AG1902" s="784"/>
      <c r="AH1902" s="784"/>
      <c r="AI1902" s="784"/>
      <c r="AJ1902" s="784"/>
      <c r="AK1902" s="784"/>
      <c r="AL1902" s="784"/>
      <c r="AM1902" s="784"/>
      <c r="AN1902" s="784"/>
      <c r="AO1902" s="784"/>
      <c r="AP1902" s="784"/>
      <c r="AQ1902" s="784"/>
      <c r="AR1902" s="784"/>
      <c r="AS1902" s="784"/>
      <c r="AT1902" s="784"/>
      <c r="AU1902" s="784"/>
      <c r="AV1902" s="784"/>
      <c r="AW1902" s="784"/>
      <c r="AX1902" s="784"/>
      <c r="AY1902" s="784"/>
      <c r="AZ1902" s="784"/>
      <c r="BA1902" s="784"/>
      <c r="BB1902" s="784"/>
      <c r="BC1902" s="784"/>
      <c r="BD1902" s="784"/>
      <c r="BE1902" s="784"/>
      <c r="BF1902" s="784"/>
      <c r="BG1902" s="784"/>
      <c r="BH1902" s="784"/>
      <c r="BI1902" s="784"/>
      <c r="BJ1902" s="784"/>
      <c r="BK1902" s="784"/>
      <c r="BL1902" s="784"/>
      <c r="BM1902" s="784"/>
      <c r="BN1902" s="784"/>
      <c r="BO1902" s="784"/>
      <c r="BP1902" s="784"/>
      <c r="BQ1902" s="784"/>
      <c r="BR1902" s="784"/>
      <c r="BS1902" s="784"/>
      <c r="BT1902" s="784"/>
      <c r="BU1902" s="784"/>
      <c r="BV1902" s="784"/>
      <c r="BW1902" s="784"/>
      <c r="BX1902" s="784"/>
      <c r="BY1902" s="784"/>
      <c r="BZ1902" s="784"/>
      <c r="CA1902" s="784"/>
      <c r="CB1902" s="784"/>
      <c r="CC1902" s="784"/>
      <c r="CD1902" s="784"/>
      <c r="CE1902" s="784"/>
      <c r="CF1902" s="784"/>
      <c r="CG1902" s="784"/>
      <c r="CH1902" s="784"/>
      <c r="CI1902" s="784"/>
      <c r="CJ1902" s="784"/>
      <c r="CK1902" s="784"/>
      <c r="CL1902" s="784"/>
      <c r="CM1902" s="784"/>
      <c r="CN1902" s="784"/>
      <c r="CO1902" s="784"/>
      <c r="CP1902" s="784"/>
      <c r="CQ1902" s="784"/>
      <c r="CR1902" s="784"/>
      <c r="CS1902" s="784"/>
      <c r="CT1902" s="784"/>
      <c r="CU1902" s="784"/>
      <c r="CV1902" s="784"/>
      <c r="CW1902" s="784"/>
      <c r="CX1902" s="784"/>
      <c r="CY1902" s="784"/>
      <c r="CZ1902" s="784"/>
      <c r="DA1902" s="784"/>
      <c r="DB1902" s="784"/>
      <c r="DC1902" s="784"/>
      <c r="DD1902" s="784"/>
      <c r="DE1902" s="784"/>
      <c r="DF1902" s="784"/>
      <c r="DG1902" s="784"/>
      <c r="DH1902" s="784"/>
      <c r="DI1902" s="784"/>
      <c r="DJ1902" s="784"/>
      <c r="DK1902" s="784"/>
      <c r="DL1902" s="784"/>
      <c r="DM1902" s="784"/>
      <c r="DN1902" s="784"/>
      <c r="DO1902" s="784"/>
      <c r="DP1902" s="784"/>
      <c r="DQ1902" s="784"/>
      <c r="DR1902" s="784"/>
      <c r="DS1902" s="784"/>
      <c r="DT1902" s="784"/>
      <c r="DU1902" s="784"/>
      <c r="DV1902" s="784"/>
      <c r="DW1902" s="784"/>
      <c r="DX1902" s="784"/>
      <c r="DY1902" s="784"/>
      <c r="DZ1902" s="784"/>
      <c r="EA1902" s="784"/>
      <c r="EB1902" s="784"/>
      <c r="EC1902" s="784"/>
      <c r="ED1902" s="784"/>
      <c r="EE1902" s="784"/>
      <c r="EF1902" s="784"/>
      <c r="EG1902" s="784"/>
      <c r="EH1902" s="784"/>
      <c r="EI1902" s="784"/>
      <c r="EJ1902" s="784"/>
      <c r="EK1902" s="784"/>
      <c r="EL1902" s="784"/>
      <c r="EM1902" s="784"/>
      <c r="EN1902" s="784"/>
      <c r="EO1902" s="784"/>
      <c r="EP1902" s="784"/>
      <c r="EQ1902" s="784"/>
      <c r="ER1902" s="784"/>
      <c r="ES1902" s="784"/>
      <c r="ET1902" s="784"/>
      <c r="EU1902" s="784"/>
      <c r="EV1902" s="784"/>
      <c r="EW1902" s="784"/>
      <c r="EX1902" s="784"/>
      <c r="EY1902" s="784"/>
      <c r="EZ1902" s="784"/>
      <c r="FA1902" s="784"/>
      <c r="FB1902" s="784"/>
      <c r="FC1902" s="784"/>
      <c r="FD1902" s="784"/>
      <c r="FE1902" s="784"/>
      <c r="FF1902" s="784"/>
      <c r="FG1902" s="784"/>
      <c r="FH1902" s="784"/>
      <c r="FI1902" s="784"/>
      <c r="FJ1902" s="784"/>
      <c r="FK1902" s="784"/>
      <c r="FL1902" s="784"/>
      <c r="FM1902" s="784"/>
      <c r="FN1902" s="784"/>
      <c r="FO1902" s="784"/>
      <c r="FP1902" s="784"/>
      <c r="FQ1902" s="784"/>
      <c r="FR1902" s="784"/>
      <c r="FS1902" s="784"/>
      <c r="FT1902" s="784"/>
      <c r="FU1902" s="784"/>
      <c r="FV1902" s="784"/>
      <c r="FW1902" s="784"/>
      <c r="FX1902" s="784"/>
      <c r="FY1902" s="784"/>
      <c r="FZ1902" s="784"/>
      <c r="GA1902" s="784"/>
      <c r="GB1902" s="784"/>
      <c r="GC1902" s="784"/>
    </row>
    <row r="1903" spans="1:185" s="801" customFormat="1" ht="8.25">
      <c r="A1903" s="797"/>
      <c r="B1903" s="798"/>
      <c r="C1903" s="1160"/>
      <c r="D1903" s="990"/>
      <c r="E1903" s="799"/>
      <c r="F1903" s="799"/>
      <c r="G1903" s="800"/>
      <c r="H1903" s="800"/>
      <c r="I1903" s="800"/>
      <c r="J1903" s="800"/>
      <c r="K1903" s="800"/>
      <c r="L1903" s="800"/>
      <c r="M1903" s="800"/>
      <c r="N1903" s="800"/>
    </row>
    <row r="1904" spans="1:185" s="801" customFormat="1" ht="8.25">
      <c r="A1904" s="797"/>
      <c r="B1904" s="802"/>
      <c r="C1904" s="1161"/>
      <c r="D1904" s="991"/>
      <c r="E1904" s="799"/>
      <c r="F1904" s="799"/>
      <c r="G1904" s="800"/>
      <c r="H1904" s="800"/>
      <c r="I1904" s="800"/>
      <c r="J1904" s="800"/>
      <c r="K1904" s="800"/>
      <c r="L1904" s="800"/>
      <c r="M1904" s="800"/>
      <c r="N1904" s="800"/>
    </row>
    <row r="1905" spans="1:185" s="749" customFormat="1">
      <c r="A1905" s="803"/>
      <c r="B1905" s="754"/>
      <c r="C1905" s="1146" t="s">
        <v>1346</v>
      </c>
      <c r="D1905" s="984">
        <v>2</v>
      </c>
      <c r="E1905" s="753"/>
      <c r="F1905" s="753">
        <f>D1905*E1905</f>
        <v>0</v>
      </c>
      <c r="G1905" s="748"/>
      <c r="H1905" s="748"/>
      <c r="I1905" s="748"/>
      <c r="J1905" s="748"/>
      <c r="K1905" s="748"/>
      <c r="L1905" s="748"/>
      <c r="M1905" s="748"/>
      <c r="N1905" s="748"/>
    </row>
    <row r="1906" spans="1:185" s="742" customFormat="1">
      <c r="A1906" s="780"/>
      <c r="B1906" s="781"/>
      <c r="C1906" s="1157"/>
      <c r="D1906" s="782"/>
      <c r="E1906" s="782"/>
      <c r="F1906" s="753"/>
      <c r="G1906" s="783"/>
      <c r="H1906" s="783"/>
      <c r="I1906" s="783"/>
      <c r="J1906" s="783"/>
      <c r="K1906" s="783"/>
      <c r="L1906" s="783"/>
      <c r="M1906" s="783"/>
      <c r="N1906" s="783"/>
      <c r="O1906" s="784"/>
      <c r="P1906" s="784"/>
      <c r="Q1906" s="784"/>
      <c r="R1906" s="784"/>
      <c r="S1906" s="784"/>
      <c r="T1906" s="784"/>
      <c r="U1906" s="784"/>
      <c r="V1906" s="784"/>
      <c r="W1906" s="784"/>
      <c r="X1906" s="784"/>
      <c r="Y1906" s="784"/>
      <c r="Z1906" s="784"/>
      <c r="AA1906" s="784"/>
      <c r="AB1906" s="784"/>
      <c r="AC1906" s="784"/>
      <c r="AD1906" s="784"/>
      <c r="AE1906" s="784"/>
      <c r="AF1906" s="784"/>
      <c r="AG1906" s="784"/>
      <c r="AH1906" s="784"/>
      <c r="AI1906" s="784"/>
      <c r="AJ1906" s="784"/>
      <c r="AK1906" s="784"/>
      <c r="AL1906" s="784"/>
      <c r="AM1906" s="784"/>
      <c r="AN1906" s="784"/>
      <c r="AO1906" s="784"/>
      <c r="AP1906" s="784"/>
      <c r="AQ1906" s="784"/>
      <c r="AR1906" s="784"/>
      <c r="AS1906" s="784"/>
      <c r="AT1906" s="784"/>
      <c r="AU1906" s="784"/>
      <c r="AV1906" s="784"/>
      <c r="AW1906" s="784"/>
      <c r="AX1906" s="784"/>
      <c r="AY1906" s="784"/>
      <c r="AZ1906" s="784"/>
      <c r="BA1906" s="784"/>
      <c r="BB1906" s="784"/>
      <c r="BC1906" s="784"/>
      <c r="BD1906" s="784"/>
      <c r="BE1906" s="784"/>
      <c r="BF1906" s="784"/>
      <c r="BG1906" s="784"/>
      <c r="BH1906" s="784"/>
      <c r="BI1906" s="784"/>
      <c r="BJ1906" s="784"/>
      <c r="BK1906" s="784"/>
      <c r="BL1906" s="784"/>
      <c r="BM1906" s="784"/>
      <c r="BN1906" s="784"/>
      <c r="BO1906" s="784"/>
      <c r="BP1906" s="784"/>
      <c r="BQ1906" s="784"/>
      <c r="BR1906" s="784"/>
      <c r="BS1906" s="784"/>
      <c r="BT1906" s="784"/>
      <c r="BU1906" s="784"/>
      <c r="BV1906" s="784"/>
      <c r="BW1906" s="784"/>
      <c r="BX1906" s="784"/>
      <c r="BY1906" s="784"/>
      <c r="BZ1906" s="784"/>
      <c r="CA1906" s="784"/>
      <c r="CB1906" s="784"/>
      <c r="CC1906" s="784"/>
      <c r="CD1906" s="784"/>
      <c r="CE1906" s="784"/>
      <c r="CF1906" s="784"/>
      <c r="CG1906" s="784"/>
      <c r="CH1906" s="784"/>
      <c r="CI1906" s="784"/>
      <c r="CJ1906" s="784"/>
      <c r="CK1906" s="784"/>
      <c r="CL1906" s="784"/>
      <c r="CM1906" s="784"/>
      <c r="CN1906" s="784"/>
      <c r="CO1906" s="784"/>
      <c r="CP1906" s="784"/>
      <c r="CQ1906" s="784"/>
      <c r="CR1906" s="784"/>
      <c r="CS1906" s="784"/>
      <c r="CT1906" s="784"/>
      <c r="CU1906" s="784"/>
      <c r="CV1906" s="784"/>
      <c r="CW1906" s="784"/>
      <c r="CX1906" s="784"/>
      <c r="CY1906" s="784"/>
      <c r="CZ1906" s="784"/>
      <c r="DA1906" s="784"/>
      <c r="DB1906" s="784"/>
      <c r="DC1906" s="784"/>
      <c r="DD1906" s="784"/>
      <c r="DE1906" s="784"/>
      <c r="DF1906" s="784"/>
      <c r="DG1906" s="784"/>
      <c r="DH1906" s="784"/>
      <c r="DI1906" s="784"/>
      <c r="DJ1906" s="784"/>
      <c r="DK1906" s="784"/>
      <c r="DL1906" s="784"/>
      <c r="DM1906" s="784"/>
      <c r="DN1906" s="784"/>
      <c r="DO1906" s="784"/>
      <c r="DP1906" s="784"/>
      <c r="DQ1906" s="784"/>
      <c r="DR1906" s="784"/>
      <c r="DS1906" s="784"/>
      <c r="DT1906" s="784"/>
      <c r="DU1906" s="784"/>
      <c r="DV1906" s="784"/>
      <c r="DW1906" s="784"/>
      <c r="DX1906" s="784"/>
      <c r="DY1906" s="784"/>
      <c r="DZ1906" s="784"/>
      <c r="EA1906" s="784"/>
      <c r="EB1906" s="784"/>
      <c r="EC1906" s="784"/>
      <c r="ED1906" s="784"/>
      <c r="EE1906" s="784"/>
      <c r="EF1906" s="784"/>
      <c r="EG1906" s="784"/>
      <c r="EH1906" s="784"/>
      <c r="EI1906" s="784"/>
      <c r="EJ1906" s="784"/>
      <c r="EK1906" s="784"/>
      <c r="EL1906" s="784"/>
      <c r="EM1906" s="784"/>
      <c r="EN1906" s="784"/>
      <c r="EO1906" s="784"/>
      <c r="EP1906" s="784"/>
      <c r="EQ1906" s="784"/>
      <c r="ER1906" s="784"/>
      <c r="ES1906" s="784"/>
      <c r="ET1906" s="784"/>
      <c r="EU1906" s="784"/>
      <c r="EV1906" s="784"/>
      <c r="EW1906" s="784"/>
      <c r="EX1906" s="784"/>
      <c r="EY1906" s="784"/>
      <c r="EZ1906" s="784"/>
      <c r="FA1906" s="784"/>
      <c r="FB1906" s="784"/>
      <c r="FC1906" s="784"/>
      <c r="FD1906" s="784"/>
      <c r="FE1906" s="784"/>
      <c r="FF1906" s="784"/>
      <c r="FG1906" s="784"/>
      <c r="FH1906" s="784"/>
      <c r="FI1906" s="784"/>
      <c r="FJ1906" s="784"/>
      <c r="FK1906" s="784"/>
      <c r="FL1906" s="784"/>
      <c r="FM1906" s="784"/>
      <c r="FN1906" s="784"/>
      <c r="FO1906" s="784"/>
      <c r="FP1906" s="784"/>
      <c r="FQ1906" s="784"/>
      <c r="FR1906" s="784"/>
      <c r="FS1906" s="784"/>
      <c r="FT1906" s="784"/>
      <c r="FU1906" s="784"/>
      <c r="FV1906" s="784"/>
      <c r="FW1906" s="784"/>
      <c r="FX1906" s="784"/>
      <c r="FY1906" s="784"/>
      <c r="FZ1906" s="784"/>
      <c r="GA1906" s="784"/>
      <c r="GB1906" s="784"/>
      <c r="GC1906" s="784"/>
    </row>
    <row r="1907" spans="1:185" s="742" customFormat="1">
      <c r="A1907" s="780"/>
      <c r="B1907" s="781"/>
      <c r="C1907" s="1157"/>
      <c r="D1907" s="782"/>
      <c r="E1907" s="782"/>
      <c r="F1907" s="753"/>
      <c r="G1907" s="783"/>
      <c r="H1907" s="783"/>
      <c r="I1907" s="783"/>
      <c r="J1907" s="783"/>
      <c r="K1907" s="783"/>
      <c r="L1907" s="783"/>
      <c r="M1907" s="783"/>
      <c r="N1907" s="783"/>
      <c r="O1907" s="784"/>
      <c r="P1907" s="784"/>
      <c r="Q1907" s="784"/>
      <c r="R1907" s="784"/>
      <c r="S1907" s="784"/>
      <c r="T1907" s="784"/>
      <c r="U1907" s="784"/>
      <c r="V1907" s="784"/>
      <c r="W1907" s="784"/>
      <c r="X1907" s="784"/>
      <c r="Y1907" s="784"/>
      <c r="Z1907" s="784"/>
      <c r="AA1907" s="784"/>
      <c r="AB1907" s="784"/>
      <c r="AC1907" s="784"/>
      <c r="AD1907" s="784"/>
      <c r="AE1907" s="784"/>
      <c r="AF1907" s="784"/>
      <c r="AG1907" s="784"/>
      <c r="AH1907" s="784"/>
      <c r="AI1907" s="784"/>
      <c r="AJ1907" s="784"/>
      <c r="AK1907" s="784"/>
      <c r="AL1907" s="784"/>
      <c r="AM1907" s="784"/>
      <c r="AN1907" s="784"/>
      <c r="AO1907" s="784"/>
      <c r="AP1907" s="784"/>
      <c r="AQ1907" s="784"/>
      <c r="AR1907" s="784"/>
      <c r="AS1907" s="784"/>
      <c r="AT1907" s="784"/>
      <c r="AU1907" s="784"/>
      <c r="AV1907" s="784"/>
      <c r="AW1907" s="784"/>
      <c r="AX1907" s="784"/>
      <c r="AY1907" s="784"/>
      <c r="AZ1907" s="784"/>
      <c r="BA1907" s="784"/>
      <c r="BB1907" s="784"/>
      <c r="BC1907" s="784"/>
      <c r="BD1907" s="784"/>
      <c r="BE1907" s="784"/>
      <c r="BF1907" s="784"/>
      <c r="BG1907" s="784"/>
      <c r="BH1907" s="784"/>
      <c r="BI1907" s="784"/>
      <c r="BJ1907" s="784"/>
      <c r="BK1907" s="784"/>
      <c r="BL1907" s="784"/>
      <c r="BM1907" s="784"/>
      <c r="BN1907" s="784"/>
      <c r="BO1907" s="784"/>
      <c r="BP1907" s="784"/>
      <c r="BQ1907" s="784"/>
      <c r="BR1907" s="784"/>
      <c r="BS1907" s="784"/>
      <c r="BT1907" s="784"/>
      <c r="BU1907" s="784"/>
      <c r="BV1907" s="784"/>
      <c r="BW1907" s="784"/>
      <c r="BX1907" s="784"/>
      <c r="BY1907" s="784"/>
      <c r="BZ1907" s="784"/>
      <c r="CA1907" s="784"/>
      <c r="CB1907" s="784"/>
      <c r="CC1907" s="784"/>
      <c r="CD1907" s="784"/>
      <c r="CE1907" s="784"/>
      <c r="CF1907" s="784"/>
      <c r="CG1907" s="784"/>
      <c r="CH1907" s="784"/>
      <c r="CI1907" s="784"/>
      <c r="CJ1907" s="784"/>
      <c r="CK1907" s="784"/>
      <c r="CL1907" s="784"/>
      <c r="CM1907" s="784"/>
      <c r="CN1907" s="784"/>
      <c r="CO1907" s="784"/>
      <c r="CP1907" s="784"/>
      <c r="CQ1907" s="784"/>
      <c r="CR1907" s="784"/>
      <c r="CS1907" s="784"/>
      <c r="CT1907" s="784"/>
      <c r="CU1907" s="784"/>
      <c r="CV1907" s="784"/>
      <c r="CW1907" s="784"/>
      <c r="CX1907" s="784"/>
      <c r="CY1907" s="784"/>
      <c r="CZ1907" s="784"/>
      <c r="DA1907" s="784"/>
      <c r="DB1907" s="784"/>
      <c r="DC1907" s="784"/>
      <c r="DD1907" s="784"/>
      <c r="DE1907" s="784"/>
      <c r="DF1907" s="784"/>
      <c r="DG1907" s="784"/>
      <c r="DH1907" s="784"/>
      <c r="DI1907" s="784"/>
      <c r="DJ1907" s="784"/>
      <c r="DK1907" s="784"/>
      <c r="DL1907" s="784"/>
      <c r="DM1907" s="784"/>
      <c r="DN1907" s="784"/>
      <c r="DO1907" s="784"/>
      <c r="DP1907" s="784"/>
      <c r="DQ1907" s="784"/>
      <c r="DR1907" s="784"/>
      <c r="DS1907" s="784"/>
      <c r="DT1907" s="784"/>
      <c r="DU1907" s="784"/>
      <c r="DV1907" s="784"/>
      <c r="DW1907" s="784"/>
      <c r="DX1907" s="784"/>
      <c r="DY1907" s="784"/>
      <c r="DZ1907" s="784"/>
      <c r="EA1907" s="784"/>
      <c r="EB1907" s="784"/>
      <c r="EC1907" s="784"/>
      <c r="ED1907" s="784"/>
      <c r="EE1907" s="784"/>
      <c r="EF1907" s="784"/>
      <c r="EG1907" s="784"/>
      <c r="EH1907" s="784"/>
      <c r="EI1907" s="784"/>
      <c r="EJ1907" s="784"/>
      <c r="EK1907" s="784"/>
      <c r="EL1907" s="784"/>
      <c r="EM1907" s="784"/>
      <c r="EN1907" s="784"/>
      <c r="EO1907" s="784"/>
      <c r="EP1907" s="784"/>
      <c r="EQ1907" s="784"/>
      <c r="ER1907" s="784"/>
      <c r="ES1907" s="784"/>
      <c r="ET1907" s="784"/>
      <c r="EU1907" s="784"/>
      <c r="EV1907" s="784"/>
      <c r="EW1907" s="784"/>
      <c r="EX1907" s="784"/>
      <c r="EY1907" s="784"/>
      <c r="EZ1907" s="784"/>
      <c r="FA1907" s="784"/>
      <c r="FB1907" s="784"/>
      <c r="FC1907" s="784"/>
      <c r="FD1907" s="784"/>
      <c r="FE1907" s="784"/>
      <c r="FF1907" s="784"/>
      <c r="FG1907" s="784"/>
      <c r="FH1907" s="784"/>
      <c r="FI1907" s="784"/>
      <c r="FJ1907" s="784"/>
      <c r="FK1907" s="784"/>
      <c r="FL1907" s="784"/>
      <c r="FM1907" s="784"/>
      <c r="FN1907" s="784"/>
      <c r="FO1907" s="784"/>
      <c r="FP1907" s="784"/>
      <c r="FQ1907" s="784"/>
      <c r="FR1907" s="784"/>
      <c r="FS1907" s="784"/>
      <c r="FT1907" s="784"/>
      <c r="FU1907" s="784"/>
      <c r="FV1907" s="784"/>
      <c r="FW1907" s="784"/>
      <c r="FX1907" s="784"/>
      <c r="FY1907" s="784"/>
      <c r="FZ1907" s="784"/>
      <c r="GA1907" s="784"/>
      <c r="GB1907" s="784"/>
      <c r="GC1907" s="784"/>
    </row>
    <row r="1908" spans="1:185" s="742" customFormat="1" ht="14.25" customHeight="1">
      <c r="A1908" s="928" t="s">
        <v>2227</v>
      </c>
      <c r="B1908" s="928"/>
      <c r="C1908" s="1159"/>
      <c r="D1908" s="989"/>
      <c r="E1908" s="928"/>
      <c r="F1908" s="928"/>
      <c r="G1908" s="783"/>
      <c r="H1908" s="783"/>
      <c r="I1908" s="783"/>
      <c r="J1908" s="783"/>
      <c r="K1908" s="783"/>
      <c r="L1908" s="783"/>
      <c r="M1908" s="783"/>
      <c r="N1908" s="783"/>
      <c r="O1908" s="784"/>
      <c r="P1908" s="784"/>
      <c r="Q1908" s="784"/>
      <c r="R1908" s="784"/>
      <c r="S1908" s="784"/>
      <c r="T1908" s="784"/>
      <c r="U1908" s="784"/>
      <c r="V1908" s="784"/>
      <c r="W1908" s="784"/>
      <c r="X1908" s="784"/>
      <c r="Y1908" s="784"/>
      <c r="Z1908" s="784"/>
      <c r="AA1908" s="784"/>
      <c r="AB1908" s="784"/>
      <c r="AC1908" s="784"/>
      <c r="AD1908" s="784"/>
      <c r="AE1908" s="784"/>
      <c r="AF1908" s="784"/>
      <c r="AG1908" s="784"/>
      <c r="AH1908" s="784"/>
      <c r="AI1908" s="784"/>
      <c r="AJ1908" s="784"/>
      <c r="AK1908" s="784"/>
      <c r="AL1908" s="784"/>
      <c r="AM1908" s="784"/>
      <c r="AN1908" s="784"/>
      <c r="AO1908" s="784"/>
      <c r="AP1908" s="784"/>
      <c r="AQ1908" s="784"/>
      <c r="AR1908" s="784"/>
      <c r="AS1908" s="784"/>
      <c r="AT1908" s="784"/>
      <c r="AU1908" s="784"/>
      <c r="AV1908" s="784"/>
      <c r="AW1908" s="784"/>
      <c r="AX1908" s="784"/>
      <c r="AY1908" s="784"/>
      <c r="AZ1908" s="784"/>
      <c r="BA1908" s="784"/>
      <c r="BB1908" s="784"/>
      <c r="BC1908" s="784"/>
      <c r="BD1908" s="784"/>
      <c r="BE1908" s="784"/>
      <c r="BF1908" s="784"/>
      <c r="BG1908" s="784"/>
      <c r="BH1908" s="784"/>
      <c r="BI1908" s="784"/>
      <c r="BJ1908" s="784"/>
      <c r="BK1908" s="784"/>
      <c r="BL1908" s="784"/>
      <c r="BM1908" s="784"/>
      <c r="BN1908" s="784"/>
      <c r="BO1908" s="784"/>
      <c r="BP1908" s="784"/>
      <c r="BQ1908" s="784"/>
      <c r="BR1908" s="784"/>
      <c r="BS1908" s="784"/>
      <c r="BT1908" s="784"/>
      <c r="BU1908" s="784"/>
      <c r="BV1908" s="784"/>
      <c r="BW1908" s="784"/>
      <c r="BX1908" s="784"/>
      <c r="BY1908" s="784"/>
      <c r="BZ1908" s="784"/>
      <c r="CA1908" s="784"/>
      <c r="CB1908" s="784"/>
      <c r="CC1908" s="784"/>
      <c r="CD1908" s="784"/>
      <c r="CE1908" s="784"/>
      <c r="CF1908" s="784"/>
      <c r="CG1908" s="784"/>
      <c r="CH1908" s="784"/>
      <c r="CI1908" s="784"/>
      <c r="CJ1908" s="784"/>
      <c r="CK1908" s="784"/>
      <c r="CL1908" s="784"/>
      <c r="CM1908" s="784"/>
      <c r="CN1908" s="784"/>
      <c r="CO1908" s="784"/>
      <c r="CP1908" s="784"/>
      <c r="CQ1908" s="784"/>
      <c r="CR1908" s="784"/>
      <c r="CS1908" s="784"/>
      <c r="CT1908" s="784"/>
      <c r="CU1908" s="784"/>
      <c r="CV1908" s="784"/>
      <c r="CW1908" s="784"/>
      <c r="CX1908" s="784"/>
      <c r="CY1908" s="784"/>
      <c r="CZ1908" s="784"/>
      <c r="DA1908" s="784"/>
      <c r="DB1908" s="784"/>
      <c r="DC1908" s="784"/>
      <c r="DD1908" s="784"/>
      <c r="DE1908" s="784"/>
      <c r="DF1908" s="784"/>
      <c r="DG1908" s="784"/>
      <c r="DH1908" s="784"/>
      <c r="DI1908" s="784"/>
      <c r="DJ1908" s="784"/>
      <c r="DK1908" s="784"/>
      <c r="DL1908" s="784"/>
      <c r="DM1908" s="784"/>
      <c r="DN1908" s="784"/>
      <c r="DO1908" s="784"/>
      <c r="DP1908" s="784"/>
      <c r="DQ1908" s="784"/>
      <c r="DR1908" s="784"/>
      <c r="DS1908" s="784"/>
      <c r="DT1908" s="784"/>
      <c r="DU1908" s="784"/>
      <c r="DV1908" s="784"/>
      <c r="DW1908" s="784"/>
      <c r="DX1908" s="784"/>
      <c r="DY1908" s="784"/>
      <c r="DZ1908" s="784"/>
      <c r="EA1908" s="784"/>
      <c r="EB1908" s="784"/>
      <c r="EC1908" s="784"/>
      <c r="ED1908" s="784"/>
      <c r="EE1908" s="784"/>
      <c r="EF1908" s="784"/>
      <c r="EG1908" s="784"/>
      <c r="EH1908" s="784"/>
      <c r="EI1908" s="784"/>
      <c r="EJ1908" s="784"/>
      <c r="EK1908" s="784"/>
      <c r="EL1908" s="784"/>
      <c r="EM1908" s="784"/>
      <c r="EN1908" s="784"/>
      <c r="EO1908" s="784"/>
      <c r="EP1908" s="784"/>
      <c r="EQ1908" s="784"/>
      <c r="ER1908" s="784"/>
      <c r="ES1908" s="784"/>
      <c r="ET1908" s="784"/>
      <c r="EU1908" s="784"/>
      <c r="EV1908" s="784"/>
      <c r="EW1908" s="784"/>
      <c r="EX1908" s="784"/>
      <c r="EY1908" s="784"/>
      <c r="EZ1908" s="784"/>
      <c r="FA1908" s="784"/>
      <c r="FB1908" s="784"/>
      <c r="FC1908" s="784"/>
      <c r="FD1908" s="784"/>
      <c r="FE1908" s="784"/>
      <c r="FF1908" s="784"/>
      <c r="FG1908" s="784"/>
      <c r="FH1908" s="784"/>
      <c r="FI1908" s="784"/>
      <c r="FJ1908" s="784"/>
      <c r="FK1908" s="784"/>
      <c r="FL1908" s="784"/>
      <c r="FM1908" s="784"/>
      <c r="FN1908" s="784"/>
      <c r="FO1908" s="784"/>
      <c r="FP1908" s="784"/>
      <c r="FQ1908" s="784"/>
      <c r="FR1908" s="784"/>
      <c r="FS1908" s="784"/>
      <c r="FT1908" s="784"/>
      <c r="FU1908" s="784"/>
      <c r="FV1908" s="784"/>
      <c r="FW1908" s="784"/>
      <c r="FX1908" s="784"/>
      <c r="FY1908" s="784"/>
      <c r="FZ1908" s="784"/>
      <c r="GA1908" s="784"/>
      <c r="GB1908" s="784"/>
      <c r="GC1908" s="784"/>
    </row>
    <row r="1909" spans="1:185" s="742" customFormat="1" ht="4.5" customHeight="1">
      <c r="A1909" s="780"/>
      <c r="B1909" s="781"/>
      <c r="C1909" s="1157"/>
      <c r="D1909" s="782"/>
      <c r="E1909" s="782"/>
      <c r="F1909" s="753"/>
      <c r="G1909" s="783"/>
      <c r="H1909" s="783"/>
      <c r="I1909" s="783"/>
      <c r="J1909" s="783"/>
      <c r="K1909" s="783"/>
      <c r="L1909" s="783"/>
      <c r="M1909" s="783"/>
      <c r="N1909" s="783"/>
      <c r="O1909" s="784"/>
      <c r="P1909" s="784"/>
      <c r="Q1909" s="784"/>
      <c r="R1909" s="784"/>
      <c r="S1909" s="784"/>
      <c r="T1909" s="784"/>
      <c r="U1909" s="784"/>
      <c r="V1909" s="784"/>
      <c r="W1909" s="784"/>
      <c r="X1909" s="784"/>
      <c r="Y1909" s="784"/>
      <c r="Z1909" s="784"/>
      <c r="AA1909" s="784"/>
      <c r="AB1909" s="784"/>
      <c r="AC1909" s="784"/>
      <c r="AD1909" s="784"/>
      <c r="AE1909" s="784"/>
      <c r="AF1909" s="784"/>
      <c r="AG1909" s="784"/>
      <c r="AH1909" s="784"/>
      <c r="AI1909" s="784"/>
      <c r="AJ1909" s="784"/>
      <c r="AK1909" s="784"/>
      <c r="AL1909" s="784"/>
      <c r="AM1909" s="784"/>
      <c r="AN1909" s="784"/>
      <c r="AO1909" s="784"/>
      <c r="AP1909" s="784"/>
      <c r="AQ1909" s="784"/>
      <c r="AR1909" s="784"/>
      <c r="AS1909" s="784"/>
      <c r="AT1909" s="784"/>
      <c r="AU1909" s="784"/>
      <c r="AV1909" s="784"/>
      <c r="AW1909" s="784"/>
      <c r="AX1909" s="784"/>
      <c r="AY1909" s="784"/>
      <c r="AZ1909" s="784"/>
      <c r="BA1909" s="784"/>
      <c r="BB1909" s="784"/>
      <c r="BC1909" s="784"/>
      <c r="BD1909" s="784"/>
      <c r="BE1909" s="784"/>
      <c r="BF1909" s="784"/>
      <c r="BG1909" s="784"/>
      <c r="BH1909" s="784"/>
      <c r="BI1909" s="784"/>
      <c r="BJ1909" s="784"/>
      <c r="BK1909" s="784"/>
      <c r="BL1909" s="784"/>
      <c r="BM1909" s="784"/>
      <c r="BN1909" s="784"/>
      <c r="BO1909" s="784"/>
      <c r="BP1909" s="784"/>
      <c r="BQ1909" s="784"/>
      <c r="BR1909" s="784"/>
      <c r="BS1909" s="784"/>
      <c r="BT1909" s="784"/>
      <c r="BU1909" s="784"/>
      <c r="BV1909" s="784"/>
      <c r="BW1909" s="784"/>
      <c r="BX1909" s="784"/>
      <c r="BY1909" s="784"/>
      <c r="BZ1909" s="784"/>
      <c r="CA1909" s="784"/>
      <c r="CB1909" s="784"/>
      <c r="CC1909" s="784"/>
      <c r="CD1909" s="784"/>
      <c r="CE1909" s="784"/>
      <c r="CF1909" s="784"/>
      <c r="CG1909" s="784"/>
      <c r="CH1909" s="784"/>
      <c r="CI1909" s="784"/>
      <c r="CJ1909" s="784"/>
      <c r="CK1909" s="784"/>
      <c r="CL1909" s="784"/>
      <c r="CM1909" s="784"/>
      <c r="CN1909" s="784"/>
      <c r="CO1909" s="784"/>
      <c r="CP1909" s="784"/>
      <c r="CQ1909" s="784"/>
      <c r="CR1909" s="784"/>
      <c r="CS1909" s="784"/>
      <c r="CT1909" s="784"/>
      <c r="CU1909" s="784"/>
      <c r="CV1909" s="784"/>
      <c r="CW1909" s="784"/>
      <c r="CX1909" s="784"/>
      <c r="CY1909" s="784"/>
      <c r="CZ1909" s="784"/>
      <c r="DA1909" s="784"/>
      <c r="DB1909" s="784"/>
      <c r="DC1909" s="784"/>
      <c r="DD1909" s="784"/>
      <c r="DE1909" s="784"/>
      <c r="DF1909" s="784"/>
      <c r="DG1909" s="784"/>
      <c r="DH1909" s="784"/>
      <c r="DI1909" s="784"/>
      <c r="DJ1909" s="784"/>
      <c r="DK1909" s="784"/>
      <c r="DL1909" s="784"/>
      <c r="DM1909" s="784"/>
      <c r="DN1909" s="784"/>
      <c r="DO1909" s="784"/>
      <c r="DP1909" s="784"/>
      <c r="DQ1909" s="784"/>
      <c r="DR1909" s="784"/>
      <c r="DS1909" s="784"/>
      <c r="DT1909" s="784"/>
      <c r="DU1909" s="784"/>
      <c r="DV1909" s="784"/>
      <c r="DW1909" s="784"/>
      <c r="DX1909" s="784"/>
      <c r="DY1909" s="784"/>
      <c r="DZ1909" s="784"/>
      <c r="EA1909" s="784"/>
      <c r="EB1909" s="784"/>
      <c r="EC1909" s="784"/>
      <c r="ED1909" s="784"/>
      <c r="EE1909" s="784"/>
      <c r="EF1909" s="784"/>
      <c r="EG1909" s="784"/>
      <c r="EH1909" s="784"/>
      <c r="EI1909" s="784"/>
      <c r="EJ1909" s="784"/>
      <c r="EK1909" s="784"/>
      <c r="EL1909" s="784"/>
      <c r="EM1909" s="784"/>
      <c r="EN1909" s="784"/>
      <c r="EO1909" s="784"/>
      <c r="EP1909" s="784"/>
      <c r="EQ1909" s="784"/>
      <c r="ER1909" s="784"/>
      <c r="ES1909" s="784"/>
      <c r="ET1909" s="784"/>
      <c r="EU1909" s="784"/>
      <c r="EV1909" s="784"/>
      <c r="EW1909" s="784"/>
      <c r="EX1909" s="784"/>
      <c r="EY1909" s="784"/>
      <c r="EZ1909" s="784"/>
      <c r="FA1909" s="784"/>
      <c r="FB1909" s="784"/>
      <c r="FC1909" s="784"/>
      <c r="FD1909" s="784"/>
      <c r="FE1909" s="784"/>
      <c r="FF1909" s="784"/>
      <c r="FG1909" s="784"/>
      <c r="FH1909" s="784"/>
      <c r="FI1909" s="784"/>
      <c r="FJ1909" s="784"/>
      <c r="FK1909" s="784"/>
      <c r="FL1909" s="784"/>
      <c r="FM1909" s="784"/>
      <c r="FN1909" s="784"/>
      <c r="FO1909" s="784"/>
      <c r="FP1909" s="784"/>
      <c r="FQ1909" s="784"/>
      <c r="FR1909" s="784"/>
      <c r="FS1909" s="784"/>
      <c r="FT1909" s="784"/>
      <c r="FU1909" s="784"/>
      <c r="FV1909" s="784"/>
      <c r="FW1909" s="784"/>
      <c r="FX1909" s="784"/>
      <c r="FY1909" s="784"/>
      <c r="FZ1909" s="784"/>
      <c r="GA1909" s="784"/>
      <c r="GB1909" s="784"/>
      <c r="GC1909" s="784"/>
    </row>
    <row r="1910" spans="1:185" s="742" customFormat="1" ht="384">
      <c r="A1910" s="795">
        <v>12</v>
      </c>
      <c r="B1910" s="781" t="s">
        <v>2772</v>
      </c>
      <c r="C1910" s="1157" t="s">
        <v>1346</v>
      </c>
      <c r="D1910" s="782">
        <v>1</v>
      </c>
      <c r="E1910" s="782"/>
      <c r="F1910" s="753"/>
      <c r="G1910" s="783"/>
      <c r="H1910" s="783"/>
      <c r="I1910" s="804"/>
      <c r="J1910" s="804"/>
      <c r="K1910" s="804"/>
      <c r="L1910" s="783"/>
      <c r="M1910" s="783"/>
      <c r="N1910" s="783"/>
      <c r="O1910" s="784"/>
      <c r="P1910" s="784"/>
      <c r="Q1910" s="784"/>
      <c r="R1910" s="784"/>
      <c r="S1910" s="784"/>
      <c r="T1910" s="784"/>
      <c r="U1910" s="784"/>
      <c r="V1910" s="784"/>
      <c r="W1910" s="784"/>
      <c r="X1910" s="784"/>
      <c r="Y1910" s="784"/>
      <c r="Z1910" s="784"/>
      <c r="AA1910" s="784"/>
      <c r="AB1910" s="784"/>
      <c r="AC1910" s="784"/>
      <c r="AD1910" s="784"/>
      <c r="AE1910" s="784"/>
      <c r="AF1910" s="784"/>
      <c r="AG1910" s="784"/>
      <c r="AH1910" s="784"/>
      <c r="AI1910" s="784"/>
      <c r="AJ1910" s="784"/>
      <c r="AK1910" s="784"/>
      <c r="AL1910" s="784"/>
      <c r="AM1910" s="784"/>
      <c r="AN1910" s="784"/>
      <c r="AO1910" s="784"/>
      <c r="AP1910" s="784"/>
      <c r="AQ1910" s="784"/>
      <c r="AR1910" s="784"/>
      <c r="AS1910" s="784"/>
      <c r="AT1910" s="784"/>
      <c r="AU1910" s="784"/>
      <c r="AV1910" s="784"/>
      <c r="AW1910" s="784"/>
      <c r="AX1910" s="784"/>
      <c r="AY1910" s="784"/>
      <c r="AZ1910" s="784"/>
      <c r="BA1910" s="784"/>
      <c r="BB1910" s="784"/>
      <c r="BC1910" s="784"/>
      <c r="BD1910" s="784"/>
      <c r="BE1910" s="784"/>
      <c r="BF1910" s="784"/>
      <c r="BG1910" s="784"/>
      <c r="BH1910" s="784"/>
      <c r="BI1910" s="784"/>
      <c r="BJ1910" s="784"/>
      <c r="BK1910" s="784"/>
      <c r="BL1910" s="784"/>
      <c r="BM1910" s="784"/>
      <c r="BN1910" s="784"/>
      <c r="BO1910" s="784"/>
      <c r="BP1910" s="784"/>
      <c r="BQ1910" s="784"/>
      <c r="BR1910" s="784"/>
      <c r="BS1910" s="784"/>
      <c r="BT1910" s="784"/>
      <c r="BU1910" s="784"/>
      <c r="BV1910" s="784"/>
      <c r="BW1910" s="784"/>
      <c r="BX1910" s="784"/>
      <c r="BY1910" s="784"/>
      <c r="BZ1910" s="784"/>
      <c r="CA1910" s="784"/>
      <c r="CB1910" s="784"/>
      <c r="CC1910" s="784"/>
      <c r="CD1910" s="784"/>
      <c r="CE1910" s="784"/>
      <c r="CF1910" s="784"/>
      <c r="CG1910" s="784"/>
      <c r="CH1910" s="784"/>
      <c r="CI1910" s="784"/>
      <c r="CJ1910" s="784"/>
      <c r="CK1910" s="784"/>
      <c r="CL1910" s="784"/>
      <c r="CM1910" s="784"/>
      <c r="CN1910" s="784"/>
      <c r="CO1910" s="784"/>
      <c r="CP1910" s="784"/>
      <c r="CQ1910" s="784"/>
      <c r="CR1910" s="784"/>
      <c r="CS1910" s="784"/>
      <c r="CT1910" s="784"/>
      <c r="CU1910" s="784"/>
      <c r="CV1910" s="784"/>
      <c r="CW1910" s="784"/>
      <c r="CX1910" s="784"/>
      <c r="CY1910" s="784"/>
      <c r="CZ1910" s="784"/>
      <c r="DA1910" s="784"/>
      <c r="DB1910" s="784"/>
      <c r="DC1910" s="784"/>
      <c r="DD1910" s="784"/>
      <c r="DE1910" s="784"/>
      <c r="DF1910" s="784"/>
      <c r="DG1910" s="784"/>
      <c r="DH1910" s="784"/>
      <c r="DI1910" s="784"/>
      <c r="DJ1910" s="784"/>
      <c r="DK1910" s="784"/>
      <c r="DL1910" s="784"/>
      <c r="DM1910" s="784"/>
      <c r="DN1910" s="784"/>
      <c r="DO1910" s="784"/>
      <c r="DP1910" s="784"/>
      <c r="DQ1910" s="784"/>
      <c r="DR1910" s="784"/>
      <c r="DS1910" s="784"/>
      <c r="DT1910" s="784"/>
      <c r="DU1910" s="784"/>
      <c r="DV1910" s="784"/>
      <c r="DW1910" s="784"/>
      <c r="DX1910" s="784"/>
      <c r="DY1910" s="784"/>
      <c r="DZ1910" s="784"/>
      <c r="EA1910" s="784"/>
      <c r="EB1910" s="784"/>
      <c r="EC1910" s="784"/>
      <c r="ED1910" s="784"/>
      <c r="EE1910" s="784"/>
      <c r="EF1910" s="784"/>
      <c r="EG1910" s="784"/>
      <c r="EH1910" s="784"/>
      <c r="EI1910" s="784"/>
      <c r="EJ1910" s="784"/>
      <c r="EK1910" s="784"/>
      <c r="EL1910" s="784"/>
      <c r="EM1910" s="784"/>
      <c r="EN1910" s="784"/>
      <c r="EO1910" s="784"/>
      <c r="EP1910" s="784"/>
      <c r="EQ1910" s="784"/>
      <c r="ER1910" s="784"/>
      <c r="ES1910" s="784"/>
      <c r="ET1910" s="784"/>
      <c r="EU1910" s="784"/>
      <c r="EV1910" s="784"/>
      <c r="EW1910" s="784"/>
      <c r="EX1910" s="784"/>
      <c r="EY1910" s="784"/>
      <c r="EZ1910" s="784"/>
      <c r="FA1910" s="784"/>
      <c r="FB1910" s="784"/>
      <c r="FC1910" s="784"/>
      <c r="FD1910" s="784"/>
      <c r="FE1910" s="784"/>
      <c r="FF1910" s="784"/>
      <c r="FG1910" s="784"/>
      <c r="FH1910" s="784"/>
      <c r="FI1910" s="784"/>
      <c r="FJ1910" s="784"/>
      <c r="FK1910" s="784"/>
      <c r="FL1910" s="784"/>
      <c r="FM1910" s="784"/>
      <c r="FN1910" s="784"/>
      <c r="FO1910" s="784"/>
      <c r="FP1910" s="784"/>
      <c r="FQ1910" s="784"/>
      <c r="FR1910" s="784"/>
      <c r="FS1910" s="784"/>
      <c r="FT1910" s="784"/>
      <c r="FU1910" s="784"/>
      <c r="FV1910" s="784"/>
      <c r="FW1910" s="784"/>
      <c r="FX1910" s="784"/>
      <c r="FY1910" s="784"/>
      <c r="FZ1910" s="784"/>
      <c r="GA1910" s="784"/>
      <c r="GB1910" s="784"/>
      <c r="GC1910" s="784"/>
    </row>
    <row r="1911" spans="1:185" s="742" customFormat="1">
      <c r="A1911" s="795"/>
      <c r="B1911" s="781"/>
      <c r="C1911" s="1157"/>
      <c r="D1911" s="782"/>
      <c r="E1911" s="782"/>
      <c r="F1911" s="753"/>
      <c r="G1911" s="783"/>
      <c r="H1911" s="783"/>
      <c r="I1911" s="783"/>
      <c r="J1911" s="783"/>
      <c r="K1911" s="783"/>
      <c r="L1911" s="783"/>
      <c r="M1911" s="783"/>
      <c r="N1911" s="783"/>
      <c r="O1911" s="784"/>
      <c r="P1911" s="784"/>
      <c r="Q1911" s="784"/>
      <c r="R1911" s="784"/>
      <c r="S1911" s="784"/>
      <c r="T1911" s="784"/>
      <c r="U1911" s="784"/>
      <c r="V1911" s="784"/>
      <c r="W1911" s="784"/>
      <c r="X1911" s="784"/>
      <c r="Y1911" s="784"/>
      <c r="Z1911" s="784"/>
      <c r="AA1911" s="784"/>
      <c r="AB1911" s="784"/>
      <c r="AC1911" s="784"/>
      <c r="AD1911" s="784"/>
      <c r="AE1911" s="784"/>
      <c r="AF1911" s="784"/>
      <c r="AG1911" s="784"/>
      <c r="AH1911" s="784"/>
      <c r="AI1911" s="784"/>
      <c r="AJ1911" s="784"/>
      <c r="AK1911" s="784"/>
      <c r="AL1911" s="784"/>
      <c r="AM1911" s="784"/>
      <c r="AN1911" s="784"/>
      <c r="AO1911" s="784"/>
      <c r="AP1911" s="784"/>
      <c r="AQ1911" s="784"/>
      <c r="AR1911" s="784"/>
      <c r="AS1911" s="784"/>
      <c r="AT1911" s="784"/>
      <c r="AU1911" s="784"/>
      <c r="AV1911" s="784"/>
      <c r="AW1911" s="784"/>
      <c r="AX1911" s="784"/>
      <c r="AY1911" s="784"/>
      <c r="AZ1911" s="784"/>
      <c r="BA1911" s="784"/>
      <c r="BB1911" s="784"/>
      <c r="BC1911" s="784"/>
      <c r="BD1911" s="784"/>
      <c r="BE1911" s="784"/>
      <c r="BF1911" s="784"/>
      <c r="BG1911" s="784"/>
      <c r="BH1911" s="784"/>
      <c r="BI1911" s="784"/>
      <c r="BJ1911" s="784"/>
      <c r="BK1911" s="784"/>
      <c r="BL1911" s="784"/>
      <c r="BM1911" s="784"/>
      <c r="BN1911" s="784"/>
      <c r="BO1911" s="784"/>
      <c r="BP1911" s="784"/>
      <c r="BQ1911" s="784"/>
      <c r="BR1911" s="784"/>
      <c r="BS1911" s="784"/>
      <c r="BT1911" s="784"/>
      <c r="BU1911" s="784"/>
      <c r="BV1911" s="784"/>
      <c r="BW1911" s="784"/>
      <c r="BX1911" s="784"/>
      <c r="BY1911" s="784"/>
      <c r="BZ1911" s="784"/>
      <c r="CA1911" s="784"/>
      <c r="CB1911" s="784"/>
      <c r="CC1911" s="784"/>
      <c r="CD1911" s="784"/>
      <c r="CE1911" s="784"/>
      <c r="CF1911" s="784"/>
      <c r="CG1911" s="784"/>
      <c r="CH1911" s="784"/>
      <c r="CI1911" s="784"/>
      <c r="CJ1911" s="784"/>
      <c r="CK1911" s="784"/>
      <c r="CL1911" s="784"/>
      <c r="CM1911" s="784"/>
      <c r="CN1911" s="784"/>
      <c r="CO1911" s="784"/>
      <c r="CP1911" s="784"/>
      <c r="CQ1911" s="784"/>
      <c r="CR1911" s="784"/>
      <c r="CS1911" s="784"/>
      <c r="CT1911" s="784"/>
      <c r="CU1911" s="784"/>
      <c r="CV1911" s="784"/>
      <c r="CW1911" s="784"/>
      <c r="CX1911" s="784"/>
      <c r="CY1911" s="784"/>
      <c r="CZ1911" s="784"/>
      <c r="DA1911" s="784"/>
      <c r="DB1911" s="784"/>
      <c r="DC1911" s="784"/>
      <c r="DD1911" s="784"/>
      <c r="DE1911" s="784"/>
      <c r="DF1911" s="784"/>
      <c r="DG1911" s="784"/>
      <c r="DH1911" s="784"/>
      <c r="DI1911" s="784"/>
      <c r="DJ1911" s="784"/>
      <c r="DK1911" s="784"/>
      <c r="DL1911" s="784"/>
      <c r="DM1911" s="784"/>
      <c r="DN1911" s="784"/>
      <c r="DO1911" s="784"/>
      <c r="DP1911" s="784"/>
      <c r="DQ1911" s="784"/>
      <c r="DR1911" s="784"/>
      <c r="DS1911" s="784"/>
      <c r="DT1911" s="784"/>
      <c r="DU1911" s="784"/>
      <c r="DV1911" s="784"/>
      <c r="DW1911" s="784"/>
      <c r="DX1911" s="784"/>
      <c r="DY1911" s="784"/>
      <c r="DZ1911" s="784"/>
      <c r="EA1911" s="784"/>
      <c r="EB1911" s="784"/>
      <c r="EC1911" s="784"/>
      <c r="ED1911" s="784"/>
      <c r="EE1911" s="784"/>
      <c r="EF1911" s="784"/>
      <c r="EG1911" s="784"/>
      <c r="EH1911" s="784"/>
      <c r="EI1911" s="784"/>
      <c r="EJ1911" s="784"/>
      <c r="EK1911" s="784"/>
      <c r="EL1911" s="784"/>
      <c r="EM1911" s="784"/>
      <c r="EN1911" s="784"/>
      <c r="EO1911" s="784"/>
      <c r="EP1911" s="784"/>
      <c r="EQ1911" s="784"/>
      <c r="ER1911" s="784"/>
      <c r="ES1911" s="784"/>
      <c r="ET1911" s="784"/>
      <c r="EU1911" s="784"/>
      <c r="EV1911" s="784"/>
      <c r="EW1911" s="784"/>
      <c r="EX1911" s="784"/>
      <c r="EY1911" s="784"/>
      <c r="EZ1911" s="784"/>
      <c r="FA1911" s="784"/>
      <c r="FB1911" s="784"/>
      <c r="FC1911" s="784"/>
      <c r="FD1911" s="784"/>
      <c r="FE1911" s="784"/>
      <c r="FF1911" s="784"/>
      <c r="FG1911" s="784"/>
      <c r="FH1911" s="784"/>
      <c r="FI1911" s="784"/>
      <c r="FJ1911" s="784"/>
      <c r="FK1911" s="784"/>
      <c r="FL1911" s="784"/>
      <c r="FM1911" s="784"/>
      <c r="FN1911" s="784"/>
      <c r="FO1911" s="784"/>
      <c r="FP1911" s="784"/>
      <c r="FQ1911" s="784"/>
      <c r="FR1911" s="784"/>
      <c r="FS1911" s="784"/>
      <c r="FT1911" s="784"/>
      <c r="FU1911" s="784"/>
      <c r="FV1911" s="784"/>
      <c r="FW1911" s="784"/>
      <c r="FX1911" s="784"/>
      <c r="FY1911" s="784"/>
      <c r="FZ1911" s="784"/>
      <c r="GA1911" s="784"/>
      <c r="GB1911" s="784"/>
      <c r="GC1911" s="784"/>
    </row>
    <row r="1912" spans="1:185" s="742" customFormat="1" ht="48.75" customHeight="1">
      <c r="A1912" s="795">
        <v>13</v>
      </c>
      <c r="B1912" s="781" t="s">
        <v>2228</v>
      </c>
      <c r="C1912" s="1157" t="s">
        <v>1346</v>
      </c>
      <c r="D1912" s="782">
        <v>1</v>
      </c>
      <c r="E1912" s="796"/>
      <c r="F1912" s="796"/>
      <c r="G1912" s="783"/>
      <c r="H1912" s="783"/>
      <c r="I1912" s="783"/>
      <c r="J1912" s="783"/>
      <c r="K1912" s="783"/>
      <c r="L1912" s="783"/>
      <c r="M1912" s="783"/>
      <c r="N1912" s="783"/>
      <c r="O1912" s="784"/>
      <c r="P1912" s="784"/>
      <c r="Q1912" s="784"/>
      <c r="R1912" s="784"/>
      <c r="S1912" s="784"/>
      <c r="T1912" s="784"/>
      <c r="U1912" s="784"/>
      <c r="V1912" s="784"/>
      <c r="W1912" s="784"/>
      <c r="X1912" s="784"/>
      <c r="Y1912" s="784"/>
      <c r="Z1912" s="784"/>
      <c r="AA1912" s="784"/>
      <c r="AB1912" s="784"/>
      <c r="AC1912" s="784"/>
      <c r="AD1912" s="784"/>
      <c r="AE1912" s="784"/>
      <c r="AF1912" s="784"/>
      <c r="AG1912" s="784"/>
      <c r="AH1912" s="784"/>
      <c r="AI1912" s="784"/>
      <c r="AJ1912" s="784"/>
      <c r="AK1912" s="784"/>
      <c r="AL1912" s="784"/>
      <c r="AM1912" s="784"/>
      <c r="AN1912" s="784"/>
      <c r="AO1912" s="784"/>
      <c r="AP1912" s="784"/>
      <c r="AQ1912" s="784"/>
      <c r="AR1912" s="784"/>
      <c r="AS1912" s="784"/>
      <c r="AT1912" s="784"/>
      <c r="AU1912" s="784"/>
      <c r="AV1912" s="784"/>
      <c r="AW1912" s="784"/>
      <c r="AX1912" s="784"/>
      <c r="AY1912" s="784"/>
      <c r="AZ1912" s="784"/>
      <c r="BA1912" s="784"/>
      <c r="BB1912" s="784"/>
      <c r="BC1912" s="784"/>
      <c r="BD1912" s="784"/>
      <c r="BE1912" s="784"/>
      <c r="BF1912" s="784"/>
      <c r="BG1912" s="784"/>
      <c r="BH1912" s="784"/>
      <c r="BI1912" s="784"/>
      <c r="BJ1912" s="784"/>
      <c r="BK1912" s="784"/>
      <c r="BL1912" s="784"/>
      <c r="BM1912" s="784"/>
      <c r="BN1912" s="784"/>
      <c r="BO1912" s="784"/>
      <c r="BP1912" s="784"/>
      <c r="BQ1912" s="784"/>
      <c r="BR1912" s="784"/>
      <c r="BS1912" s="784"/>
      <c r="BT1912" s="784"/>
      <c r="BU1912" s="784"/>
      <c r="BV1912" s="784"/>
      <c r="BW1912" s="784"/>
      <c r="BX1912" s="784"/>
      <c r="BY1912" s="784"/>
      <c r="BZ1912" s="784"/>
      <c r="CA1912" s="784"/>
      <c r="CB1912" s="784"/>
      <c r="CC1912" s="784"/>
      <c r="CD1912" s="784"/>
      <c r="CE1912" s="784"/>
      <c r="CF1912" s="784"/>
      <c r="CG1912" s="784"/>
      <c r="CH1912" s="784"/>
      <c r="CI1912" s="784"/>
      <c r="CJ1912" s="784"/>
      <c r="CK1912" s="784"/>
      <c r="CL1912" s="784"/>
      <c r="CM1912" s="784"/>
      <c r="CN1912" s="784"/>
      <c r="CO1912" s="784"/>
      <c r="CP1912" s="784"/>
      <c r="CQ1912" s="784"/>
      <c r="CR1912" s="784"/>
      <c r="CS1912" s="784"/>
      <c r="CT1912" s="784"/>
      <c r="CU1912" s="784"/>
      <c r="CV1912" s="784"/>
      <c r="CW1912" s="784"/>
      <c r="CX1912" s="784"/>
      <c r="CY1912" s="784"/>
      <c r="CZ1912" s="784"/>
      <c r="DA1912" s="784"/>
      <c r="DB1912" s="784"/>
      <c r="DC1912" s="784"/>
      <c r="DD1912" s="784"/>
      <c r="DE1912" s="784"/>
      <c r="DF1912" s="784"/>
      <c r="DG1912" s="784"/>
      <c r="DH1912" s="784"/>
      <c r="DI1912" s="784"/>
      <c r="DJ1912" s="784"/>
      <c r="DK1912" s="784"/>
      <c r="DL1912" s="784"/>
      <c r="DM1912" s="784"/>
      <c r="DN1912" s="784"/>
      <c r="DO1912" s="784"/>
      <c r="DP1912" s="784"/>
      <c r="DQ1912" s="784"/>
      <c r="DR1912" s="784"/>
      <c r="DS1912" s="784"/>
      <c r="DT1912" s="784"/>
      <c r="DU1912" s="784"/>
      <c r="DV1912" s="784"/>
      <c r="DW1912" s="784"/>
      <c r="DX1912" s="784"/>
      <c r="DY1912" s="784"/>
      <c r="DZ1912" s="784"/>
      <c r="EA1912" s="784"/>
      <c r="EB1912" s="784"/>
      <c r="EC1912" s="784"/>
      <c r="ED1912" s="784"/>
      <c r="EE1912" s="784"/>
      <c r="EF1912" s="784"/>
      <c r="EG1912" s="784"/>
      <c r="EH1912" s="784"/>
      <c r="EI1912" s="784"/>
      <c r="EJ1912" s="784"/>
      <c r="EK1912" s="784"/>
      <c r="EL1912" s="784"/>
      <c r="EM1912" s="784"/>
      <c r="EN1912" s="784"/>
      <c r="EO1912" s="784"/>
      <c r="EP1912" s="784"/>
      <c r="EQ1912" s="784"/>
      <c r="ER1912" s="784"/>
      <c r="ES1912" s="784"/>
      <c r="ET1912" s="784"/>
      <c r="EU1912" s="784"/>
      <c r="EV1912" s="784"/>
      <c r="EW1912" s="784"/>
      <c r="EX1912" s="784"/>
      <c r="EY1912" s="784"/>
      <c r="EZ1912" s="784"/>
      <c r="FA1912" s="784"/>
      <c r="FB1912" s="784"/>
      <c r="FC1912" s="784"/>
      <c r="FD1912" s="784"/>
      <c r="FE1912" s="784"/>
      <c r="FF1912" s="784"/>
      <c r="FG1912" s="784"/>
      <c r="FH1912" s="784"/>
      <c r="FI1912" s="784"/>
      <c r="FJ1912" s="784"/>
      <c r="FK1912" s="784"/>
      <c r="FL1912" s="784"/>
      <c r="FM1912" s="784"/>
      <c r="FN1912" s="784"/>
      <c r="FO1912" s="784"/>
      <c r="FP1912" s="784"/>
      <c r="FQ1912" s="784"/>
      <c r="FR1912" s="784"/>
      <c r="FS1912" s="784"/>
      <c r="FT1912" s="784"/>
      <c r="FU1912" s="784"/>
      <c r="FV1912" s="784"/>
      <c r="FW1912" s="784"/>
      <c r="FX1912" s="784"/>
      <c r="FY1912" s="784"/>
      <c r="FZ1912" s="784"/>
      <c r="GA1912" s="784"/>
      <c r="GB1912" s="784"/>
      <c r="GC1912" s="784"/>
    </row>
    <row r="1913" spans="1:185" s="742" customFormat="1" ht="10.5" customHeight="1">
      <c r="A1913" s="795"/>
      <c r="B1913" s="781"/>
      <c r="C1913" s="1157"/>
      <c r="D1913" s="782"/>
      <c r="E1913" s="782"/>
      <c r="F1913" s="753"/>
      <c r="G1913" s="783"/>
      <c r="H1913" s="783"/>
      <c r="I1913" s="783"/>
      <c r="J1913" s="783"/>
      <c r="K1913" s="783"/>
      <c r="L1913" s="783"/>
      <c r="M1913" s="783"/>
      <c r="N1913" s="783"/>
      <c r="O1913" s="784"/>
      <c r="P1913" s="784"/>
      <c r="Q1913" s="784"/>
      <c r="R1913" s="784"/>
      <c r="S1913" s="784"/>
      <c r="T1913" s="784"/>
      <c r="U1913" s="784"/>
      <c r="V1913" s="784"/>
      <c r="W1913" s="784"/>
      <c r="X1913" s="784"/>
      <c r="Y1913" s="784"/>
      <c r="Z1913" s="784"/>
      <c r="AA1913" s="784"/>
      <c r="AB1913" s="784"/>
      <c r="AC1913" s="784"/>
      <c r="AD1913" s="784"/>
      <c r="AE1913" s="784"/>
      <c r="AF1913" s="784"/>
      <c r="AG1913" s="784"/>
      <c r="AH1913" s="784"/>
      <c r="AI1913" s="784"/>
      <c r="AJ1913" s="784"/>
      <c r="AK1913" s="784"/>
      <c r="AL1913" s="784"/>
      <c r="AM1913" s="784"/>
      <c r="AN1913" s="784"/>
      <c r="AO1913" s="784"/>
      <c r="AP1913" s="784"/>
      <c r="AQ1913" s="784"/>
      <c r="AR1913" s="784"/>
      <c r="AS1913" s="784"/>
      <c r="AT1913" s="784"/>
      <c r="AU1913" s="784"/>
      <c r="AV1913" s="784"/>
      <c r="AW1913" s="784"/>
      <c r="AX1913" s="784"/>
      <c r="AY1913" s="784"/>
      <c r="AZ1913" s="784"/>
      <c r="BA1913" s="784"/>
      <c r="BB1913" s="784"/>
      <c r="BC1913" s="784"/>
      <c r="BD1913" s="784"/>
      <c r="BE1913" s="784"/>
      <c r="BF1913" s="784"/>
      <c r="BG1913" s="784"/>
      <c r="BH1913" s="784"/>
      <c r="BI1913" s="784"/>
      <c r="BJ1913" s="784"/>
      <c r="BK1913" s="784"/>
      <c r="BL1913" s="784"/>
      <c r="BM1913" s="784"/>
      <c r="BN1913" s="784"/>
      <c r="BO1913" s="784"/>
      <c r="BP1913" s="784"/>
      <c r="BQ1913" s="784"/>
      <c r="BR1913" s="784"/>
      <c r="BS1913" s="784"/>
      <c r="BT1913" s="784"/>
      <c r="BU1913" s="784"/>
      <c r="BV1913" s="784"/>
      <c r="BW1913" s="784"/>
      <c r="BX1913" s="784"/>
      <c r="BY1913" s="784"/>
      <c r="BZ1913" s="784"/>
      <c r="CA1913" s="784"/>
      <c r="CB1913" s="784"/>
      <c r="CC1913" s="784"/>
      <c r="CD1913" s="784"/>
      <c r="CE1913" s="784"/>
      <c r="CF1913" s="784"/>
      <c r="CG1913" s="784"/>
      <c r="CH1913" s="784"/>
      <c r="CI1913" s="784"/>
      <c r="CJ1913" s="784"/>
      <c r="CK1913" s="784"/>
      <c r="CL1913" s="784"/>
      <c r="CM1913" s="784"/>
      <c r="CN1913" s="784"/>
      <c r="CO1913" s="784"/>
      <c r="CP1913" s="784"/>
      <c r="CQ1913" s="784"/>
      <c r="CR1913" s="784"/>
      <c r="CS1913" s="784"/>
      <c r="CT1913" s="784"/>
      <c r="CU1913" s="784"/>
      <c r="CV1913" s="784"/>
      <c r="CW1913" s="784"/>
      <c r="CX1913" s="784"/>
      <c r="CY1913" s="784"/>
      <c r="CZ1913" s="784"/>
      <c r="DA1913" s="784"/>
      <c r="DB1913" s="784"/>
      <c r="DC1913" s="784"/>
      <c r="DD1913" s="784"/>
      <c r="DE1913" s="784"/>
      <c r="DF1913" s="784"/>
      <c r="DG1913" s="784"/>
      <c r="DH1913" s="784"/>
      <c r="DI1913" s="784"/>
      <c r="DJ1913" s="784"/>
      <c r="DK1913" s="784"/>
      <c r="DL1913" s="784"/>
      <c r="DM1913" s="784"/>
      <c r="DN1913" s="784"/>
      <c r="DO1913" s="784"/>
      <c r="DP1913" s="784"/>
      <c r="DQ1913" s="784"/>
      <c r="DR1913" s="784"/>
      <c r="DS1913" s="784"/>
      <c r="DT1913" s="784"/>
      <c r="DU1913" s="784"/>
      <c r="DV1913" s="784"/>
      <c r="DW1913" s="784"/>
      <c r="DX1913" s="784"/>
      <c r="DY1913" s="784"/>
      <c r="DZ1913" s="784"/>
      <c r="EA1913" s="784"/>
      <c r="EB1913" s="784"/>
      <c r="EC1913" s="784"/>
      <c r="ED1913" s="784"/>
      <c r="EE1913" s="784"/>
      <c r="EF1913" s="784"/>
      <c r="EG1913" s="784"/>
      <c r="EH1913" s="784"/>
      <c r="EI1913" s="784"/>
      <c r="EJ1913" s="784"/>
      <c r="EK1913" s="784"/>
      <c r="EL1913" s="784"/>
      <c r="EM1913" s="784"/>
      <c r="EN1913" s="784"/>
      <c r="EO1913" s="784"/>
      <c r="EP1913" s="784"/>
      <c r="EQ1913" s="784"/>
      <c r="ER1913" s="784"/>
      <c r="ES1913" s="784"/>
      <c r="ET1913" s="784"/>
      <c r="EU1913" s="784"/>
      <c r="EV1913" s="784"/>
      <c r="EW1913" s="784"/>
      <c r="EX1913" s="784"/>
      <c r="EY1913" s="784"/>
      <c r="EZ1913" s="784"/>
      <c r="FA1913" s="784"/>
      <c r="FB1913" s="784"/>
      <c r="FC1913" s="784"/>
      <c r="FD1913" s="784"/>
      <c r="FE1913" s="784"/>
      <c r="FF1913" s="784"/>
      <c r="FG1913" s="784"/>
      <c r="FH1913" s="784"/>
      <c r="FI1913" s="784"/>
      <c r="FJ1913" s="784"/>
      <c r="FK1913" s="784"/>
      <c r="FL1913" s="784"/>
      <c r="FM1913" s="784"/>
      <c r="FN1913" s="784"/>
      <c r="FO1913" s="784"/>
      <c r="FP1913" s="784"/>
      <c r="FQ1913" s="784"/>
      <c r="FR1913" s="784"/>
      <c r="FS1913" s="784"/>
      <c r="FT1913" s="784"/>
      <c r="FU1913" s="784"/>
      <c r="FV1913" s="784"/>
      <c r="FW1913" s="784"/>
      <c r="FX1913" s="784"/>
      <c r="FY1913" s="784"/>
      <c r="FZ1913" s="784"/>
      <c r="GA1913" s="784"/>
      <c r="GB1913" s="784"/>
      <c r="GC1913" s="784"/>
    </row>
    <row r="1914" spans="1:185" s="742" customFormat="1" ht="12.75" customHeight="1">
      <c r="A1914" s="795">
        <v>14</v>
      </c>
      <c r="B1914" s="781" t="s">
        <v>2215</v>
      </c>
      <c r="C1914" s="1157" t="s">
        <v>1236</v>
      </c>
      <c r="D1914" s="782">
        <v>20</v>
      </c>
      <c r="E1914" s="782"/>
      <c r="F1914" s="753"/>
      <c r="G1914" s="783"/>
      <c r="H1914" s="783"/>
      <c r="I1914" s="783"/>
      <c r="J1914" s="783"/>
      <c r="K1914" s="783"/>
      <c r="L1914" s="783"/>
      <c r="M1914" s="783"/>
      <c r="N1914" s="783"/>
      <c r="O1914" s="784"/>
      <c r="P1914" s="784"/>
      <c r="Q1914" s="784"/>
      <c r="R1914" s="784"/>
      <c r="S1914" s="784"/>
      <c r="T1914" s="784"/>
      <c r="U1914" s="784"/>
      <c r="V1914" s="784"/>
      <c r="W1914" s="784"/>
      <c r="X1914" s="784"/>
      <c r="Y1914" s="784"/>
      <c r="Z1914" s="784"/>
      <c r="AA1914" s="784"/>
      <c r="AB1914" s="784"/>
      <c r="AC1914" s="784"/>
      <c r="AD1914" s="784"/>
      <c r="AE1914" s="784"/>
      <c r="AF1914" s="784"/>
      <c r="AG1914" s="784"/>
      <c r="AH1914" s="784"/>
      <c r="AI1914" s="784"/>
      <c r="AJ1914" s="784"/>
      <c r="AK1914" s="784"/>
      <c r="AL1914" s="784"/>
      <c r="AM1914" s="784"/>
      <c r="AN1914" s="784"/>
      <c r="AO1914" s="784"/>
      <c r="AP1914" s="784"/>
      <c r="AQ1914" s="784"/>
      <c r="AR1914" s="784"/>
      <c r="AS1914" s="784"/>
      <c r="AT1914" s="784"/>
      <c r="AU1914" s="784"/>
      <c r="AV1914" s="784"/>
      <c r="AW1914" s="784"/>
      <c r="AX1914" s="784"/>
      <c r="AY1914" s="784"/>
      <c r="AZ1914" s="784"/>
      <c r="BA1914" s="784"/>
      <c r="BB1914" s="784"/>
      <c r="BC1914" s="784"/>
      <c r="BD1914" s="784"/>
      <c r="BE1914" s="784"/>
      <c r="BF1914" s="784"/>
      <c r="BG1914" s="784"/>
      <c r="BH1914" s="784"/>
      <c r="BI1914" s="784"/>
      <c r="BJ1914" s="784"/>
      <c r="BK1914" s="784"/>
      <c r="BL1914" s="784"/>
      <c r="BM1914" s="784"/>
      <c r="BN1914" s="784"/>
      <c r="BO1914" s="784"/>
      <c r="BP1914" s="784"/>
      <c r="BQ1914" s="784"/>
      <c r="BR1914" s="784"/>
      <c r="BS1914" s="784"/>
      <c r="BT1914" s="784"/>
      <c r="BU1914" s="784"/>
      <c r="BV1914" s="784"/>
      <c r="BW1914" s="784"/>
      <c r="BX1914" s="784"/>
      <c r="BY1914" s="784"/>
      <c r="BZ1914" s="784"/>
      <c r="CA1914" s="784"/>
      <c r="CB1914" s="784"/>
      <c r="CC1914" s="784"/>
      <c r="CD1914" s="784"/>
      <c r="CE1914" s="784"/>
      <c r="CF1914" s="784"/>
      <c r="CG1914" s="784"/>
      <c r="CH1914" s="784"/>
      <c r="CI1914" s="784"/>
      <c r="CJ1914" s="784"/>
      <c r="CK1914" s="784"/>
      <c r="CL1914" s="784"/>
      <c r="CM1914" s="784"/>
      <c r="CN1914" s="784"/>
      <c r="CO1914" s="784"/>
      <c r="CP1914" s="784"/>
      <c r="CQ1914" s="784"/>
      <c r="CR1914" s="784"/>
      <c r="CS1914" s="784"/>
      <c r="CT1914" s="784"/>
      <c r="CU1914" s="784"/>
      <c r="CV1914" s="784"/>
      <c r="CW1914" s="784"/>
      <c r="CX1914" s="784"/>
      <c r="CY1914" s="784"/>
      <c r="CZ1914" s="784"/>
      <c r="DA1914" s="784"/>
      <c r="DB1914" s="784"/>
      <c r="DC1914" s="784"/>
      <c r="DD1914" s="784"/>
      <c r="DE1914" s="784"/>
      <c r="DF1914" s="784"/>
      <c r="DG1914" s="784"/>
      <c r="DH1914" s="784"/>
      <c r="DI1914" s="784"/>
      <c r="DJ1914" s="784"/>
      <c r="DK1914" s="784"/>
      <c r="DL1914" s="784"/>
      <c r="DM1914" s="784"/>
      <c r="DN1914" s="784"/>
      <c r="DO1914" s="784"/>
      <c r="DP1914" s="784"/>
      <c r="DQ1914" s="784"/>
      <c r="DR1914" s="784"/>
      <c r="DS1914" s="784"/>
      <c r="DT1914" s="784"/>
      <c r="DU1914" s="784"/>
      <c r="DV1914" s="784"/>
      <c r="DW1914" s="784"/>
      <c r="DX1914" s="784"/>
      <c r="DY1914" s="784"/>
      <c r="DZ1914" s="784"/>
      <c r="EA1914" s="784"/>
      <c r="EB1914" s="784"/>
      <c r="EC1914" s="784"/>
      <c r="ED1914" s="784"/>
      <c r="EE1914" s="784"/>
      <c r="EF1914" s="784"/>
      <c r="EG1914" s="784"/>
      <c r="EH1914" s="784"/>
      <c r="EI1914" s="784"/>
      <c r="EJ1914" s="784"/>
      <c r="EK1914" s="784"/>
      <c r="EL1914" s="784"/>
      <c r="EM1914" s="784"/>
      <c r="EN1914" s="784"/>
      <c r="EO1914" s="784"/>
      <c r="EP1914" s="784"/>
      <c r="EQ1914" s="784"/>
      <c r="ER1914" s="784"/>
      <c r="ES1914" s="784"/>
      <c r="ET1914" s="784"/>
      <c r="EU1914" s="784"/>
      <c r="EV1914" s="784"/>
      <c r="EW1914" s="784"/>
      <c r="EX1914" s="784"/>
      <c r="EY1914" s="784"/>
      <c r="EZ1914" s="784"/>
      <c r="FA1914" s="784"/>
      <c r="FB1914" s="784"/>
      <c r="FC1914" s="784"/>
      <c r="FD1914" s="784"/>
      <c r="FE1914" s="784"/>
      <c r="FF1914" s="784"/>
      <c r="FG1914" s="784"/>
      <c r="FH1914" s="784"/>
      <c r="FI1914" s="784"/>
      <c r="FJ1914" s="784"/>
      <c r="FK1914" s="784"/>
      <c r="FL1914" s="784"/>
      <c r="FM1914" s="784"/>
      <c r="FN1914" s="784"/>
      <c r="FO1914" s="784"/>
      <c r="FP1914" s="784"/>
      <c r="FQ1914" s="784"/>
      <c r="FR1914" s="784"/>
      <c r="FS1914" s="784"/>
      <c r="FT1914" s="784"/>
      <c r="FU1914" s="784"/>
      <c r="FV1914" s="784"/>
      <c r="FW1914" s="784"/>
      <c r="FX1914" s="784"/>
      <c r="FY1914" s="784"/>
      <c r="FZ1914" s="784"/>
      <c r="GA1914" s="784"/>
      <c r="GB1914" s="784"/>
      <c r="GC1914" s="784"/>
    </row>
    <row r="1915" spans="1:185" s="742" customFormat="1">
      <c r="A1915" s="795"/>
      <c r="B1915" s="781"/>
      <c r="C1915" s="1157"/>
      <c r="D1915" s="782"/>
      <c r="E1915" s="782"/>
      <c r="F1915" s="753"/>
      <c r="G1915" s="783"/>
      <c r="H1915" s="783"/>
      <c r="I1915" s="783"/>
      <c r="J1915" s="783"/>
      <c r="K1915" s="783"/>
      <c r="L1915" s="783"/>
      <c r="M1915" s="783"/>
      <c r="N1915" s="783"/>
      <c r="O1915" s="784"/>
      <c r="P1915" s="784"/>
      <c r="Q1915" s="784"/>
      <c r="R1915" s="784"/>
      <c r="S1915" s="784"/>
      <c r="T1915" s="784"/>
      <c r="U1915" s="784"/>
      <c r="V1915" s="784"/>
      <c r="W1915" s="784"/>
      <c r="X1915" s="784"/>
      <c r="Y1915" s="784"/>
      <c r="Z1915" s="784"/>
      <c r="AA1915" s="784"/>
      <c r="AB1915" s="784"/>
      <c r="AC1915" s="784"/>
      <c r="AD1915" s="784"/>
      <c r="AE1915" s="784"/>
      <c r="AF1915" s="784"/>
      <c r="AG1915" s="784"/>
      <c r="AH1915" s="784"/>
      <c r="AI1915" s="784"/>
      <c r="AJ1915" s="784"/>
      <c r="AK1915" s="784"/>
      <c r="AL1915" s="784"/>
      <c r="AM1915" s="784"/>
      <c r="AN1915" s="784"/>
      <c r="AO1915" s="784"/>
      <c r="AP1915" s="784"/>
      <c r="AQ1915" s="784"/>
      <c r="AR1915" s="784"/>
      <c r="AS1915" s="784"/>
      <c r="AT1915" s="784"/>
      <c r="AU1915" s="784"/>
      <c r="AV1915" s="784"/>
      <c r="AW1915" s="784"/>
      <c r="AX1915" s="784"/>
      <c r="AY1915" s="784"/>
      <c r="AZ1915" s="784"/>
      <c r="BA1915" s="784"/>
      <c r="BB1915" s="784"/>
      <c r="BC1915" s="784"/>
      <c r="BD1915" s="784"/>
      <c r="BE1915" s="784"/>
      <c r="BF1915" s="784"/>
      <c r="BG1915" s="784"/>
      <c r="BH1915" s="784"/>
      <c r="BI1915" s="784"/>
      <c r="BJ1915" s="784"/>
      <c r="BK1915" s="784"/>
      <c r="BL1915" s="784"/>
      <c r="BM1915" s="784"/>
      <c r="BN1915" s="784"/>
      <c r="BO1915" s="784"/>
      <c r="BP1915" s="784"/>
      <c r="BQ1915" s="784"/>
      <c r="BR1915" s="784"/>
      <c r="BS1915" s="784"/>
      <c r="BT1915" s="784"/>
      <c r="BU1915" s="784"/>
      <c r="BV1915" s="784"/>
      <c r="BW1915" s="784"/>
      <c r="BX1915" s="784"/>
      <c r="BY1915" s="784"/>
      <c r="BZ1915" s="784"/>
      <c r="CA1915" s="784"/>
      <c r="CB1915" s="784"/>
      <c r="CC1915" s="784"/>
      <c r="CD1915" s="784"/>
      <c r="CE1915" s="784"/>
      <c r="CF1915" s="784"/>
      <c r="CG1915" s="784"/>
      <c r="CH1915" s="784"/>
      <c r="CI1915" s="784"/>
      <c r="CJ1915" s="784"/>
      <c r="CK1915" s="784"/>
      <c r="CL1915" s="784"/>
      <c r="CM1915" s="784"/>
      <c r="CN1915" s="784"/>
      <c r="CO1915" s="784"/>
      <c r="CP1915" s="784"/>
      <c r="CQ1915" s="784"/>
      <c r="CR1915" s="784"/>
      <c r="CS1915" s="784"/>
      <c r="CT1915" s="784"/>
      <c r="CU1915" s="784"/>
      <c r="CV1915" s="784"/>
      <c r="CW1915" s="784"/>
      <c r="CX1915" s="784"/>
      <c r="CY1915" s="784"/>
      <c r="CZ1915" s="784"/>
      <c r="DA1915" s="784"/>
      <c r="DB1915" s="784"/>
      <c r="DC1915" s="784"/>
      <c r="DD1915" s="784"/>
      <c r="DE1915" s="784"/>
      <c r="DF1915" s="784"/>
      <c r="DG1915" s="784"/>
      <c r="DH1915" s="784"/>
      <c r="DI1915" s="784"/>
      <c r="DJ1915" s="784"/>
      <c r="DK1915" s="784"/>
      <c r="DL1915" s="784"/>
      <c r="DM1915" s="784"/>
      <c r="DN1915" s="784"/>
      <c r="DO1915" s="784"/>
      <c r="DP1915" s="784"/>
      <c r="DQ1915" s="784"/>
      <c r="DR1915" s="784"/>
      <c r="DS1915" s="784"/>
      <c r="DT1915" s="784"/>
      <c r="DU1915" s="784"/>
      <c r="DV1915" s="784"/>
      <c r="DW1915" s="784"/>
      <c r="DX1915" s="784"/>
      <c r="DY1915" s="784"/>
      <c r="DZ1915" s="784"/>
      <c r="EA1915" s="784"/>
      <c r="EB1915" s="784"/>
      <c r="EC1915" s="784"/>
      <c r="ED1915" s="784"/>
      <c r="EE1915" s="784"/>
      <c r="EF1915" s="784"/>
      <c r="EG1915" s="784"/>
      <c r="EH1915" s="784"/>
      <c r="EI1915" s="784"/>
      <c r="EJ1915" s="784"/>
      <c r="EK1915" s="784"/>
      <c r="EL1915" s="784"/>
      <c r="EM1915" s="784"/>
      <c r="EN1915" s="784"/>
      <c r="EO1915" s="784"/>
      <c r="EP1915" s="784"/>
      <c r="EQ1915" s="784"/>
      <c r="ER1915" s="784"/>
      <c r="ES1915" s="784"/>
      <c r="ET1915" s="784"/>
      <c r="EU1915" s="784"/>
      <c r="EV1915" s="784"/>
      <c r="EW1915" s="784"/>
      <c r="EX1915" s="784"/>
      <c r="EY1915" s="784"/>
      <c r="EZ1915" s="784"/>
      <c r="FA1915" s="784"/>
      <c r="FB1915" s="784"/>
      <c r="FC1915" s="784"/>
      <c r="FD1915" s="784"/>
      <c r="FE1915" s="784"/>
      <c r="FF1915" s="784"/>
      <c r="FG1915" s="784"/>
      <c r="FH1915" s="784"/>
      <c r="FI1915" s="784"/>
      <c r="FJ1915" s="784"/>
      <c r="FK1915" s="784"/>
      <c r="FL1915" s="784"/>
      <c r="FM1915" s="784"/>
      <c r="FN1915" s="784"/>
      <c r="FO1915" s="784"/>
      <c r="FP1915" s="784"/>
      <c r="FQ1915" s="784"/>
      <c r="FR1915" s="784"/>
      <c r="FS1915" s="784"/>
      <c r="FT1915" s="784"/>
      <c r="FU1915" s="784"/>
      <c r="FV1915" s="784"/>
      <c r="FW1915" s="784"/>
      <c r="FX1915" s="784"/>
      <c r="FY1915" s="784"/>
      <c r="FZ1915" s="784"/>
      <c r="GA1915" s="784"/>
      <c r="GB1915" s="784"/>
      <c r="GC1915" s="784"/>
    </row>
    <row r="1916" spans="1:185" s="742" customFormat="1" ht="15.75" customHeight="1">
      <c r="A1916" s="795">
        <v>15</v>
      </c>
      <c r="B1916" s="781" t="s">
        <v>2226</v>
      </c>
      <c r="C1916" s="1157" t="s">
        <v>1346</v>
      </c>
      <c r="D1916" s="782">
        <v>1</v>
      </c>
      <c r="E1916" s="782"/>
      <c r="F1916" s="753"/>
      <c r="G1916" s="783"/>
      <c r="H1916" s="783"/>
      <c r="I1916" s="783"/>
      <c r="J1916" s="783"/>
      <c r="K1916" s="783"/>
      <c r="L1916" s="783"/>
      <c r="M1916" s="783"/>
      <c r="N1916" s="783"/>
      <c r="O1916" s="784"/>
      <c r="P1916" s="784"/>
      <c r="Q1916" s="784"/>
      <c r="R1916" s="784"/>
      <c r="S1916" s="784"/>
      <c r="T1916" s="784"/>
      <c r="U1916" s="784"/>
      <c r="V1916" s="784"/>
      <c r="W1916" s="784"/>
      <c r="X1916" s="784"/>
      <c r="Y1916" s="784"/>
      <c r="Z1916" s="784"/>
      <c r="AA1916" s="784"/>
      <c r="AB1916" s="784"/>
      <c r="AC1916" s="784"/>
      <c r="AD1916" s="784"/>
      <c r="AE1916" s="784"/>
      <c r="AF1916" s="784"/>
      <c r="AG1916" s="784"/>
      <c r="AH1916" s="784"/>
      <c r="AI1916" s="784"/>
      <c r="AJ1916" s="784"/>
      <c r="AK1916" s="784"/>
      <c r="AL1916" s="784"/>
      <c r="AM1916" s="784"/>
      <c r="AN1916" s="784"/>
      <c r="AO1916" s="784"/>
      <c r="AP1916" s="784"/>
      <c r="AQ1916" s="784"/>
      <c r="AR1916" s="784"/>
      <c r="AS1916" s="784"/>
      <c r="AT1916" s="784"/>
      <c r="AU1916" s="784"/>
      <c r="AV1916" s="784"/>
      <c r="AW1916" s="784"/>
      <c r="AX1916" s="784"/>
      <c r="AY1916" s="784"/>
      <c r="AZ1916" s="784"/>
      <c r="BA1916" s="784"/>
      <c r="BB1916" s="784"/>
      <c r="BC1916" s="784"/>
      <c r="BD1916" s="784"/>
      <c r="BE1916" s="784"/>
      <c r="BF1916" s="784"/>
      <c r="BG1916" s="784"/>
      <c r="BH1916" s="784"/>
      <c r="BI1916" s="784"/>
      <c r="BJ1916" s="784"/>
      <c r="BK1916" s="784"/>
      <c r="BL1916" s="784"/>
      <c r="BM1916" s="784"/>
      <c r="BN1916" s="784"/>
      <c r="BO1916" s="784"/>
      <c r="BP1916" s="784"/>
      <c r="BQ1916" s="784"/>
      <c r="BR1916" s="784"/>
      <c r="BS1916" s="784"/>
      <c r="BT1916" s="784"/>
      <c r="BU1916" s="784"/>
      <c r="BV1916" s="784"/>
      <c r="BW1916" s="784"/>
      <c r="BX1916" s="784"/>
      <c r="BY1916" s="784"/>
      <c r="BZ1916" s="784"/>
      <c r="CA1916" s="784"/>
      <c r="CB1916" s="784"/>
      <c r="CC1916" s="784"/>
      <c r="CD1916" s="784"/>
      <c r="CE1916" s="784"/>
      <c r="CF1916" s="784"/>
      <c r="CG1916" s="784"/>
      <c r="CH1916" s="784"/>
      <c r="CI1916" s="784"/>
      <c r="CJ1916" s="784"/>
      <c r="CK1916" s="784"/>
      <c r="CL1916" s="784"/>
      <c r="CM1916" s="784"/>
      <c r="CN1916" s="784"/>
      <c r="CO1916" s="784"/>
      <c r="CP1916" s="784"/>
      <c r="CQ1916" s="784"/>
      <c r="CR1916" s="784"/>
      <c r="CS1916" s="784"/>
      <c r="CT1916" s="784"/>
      <c r="CU1916" s="784"/>
      <c r="CV1916" s="784"/>
      <c r="CW1916" s="784"/>
      <c r="CX1916" s="784"/>
      <c r="CY1916" s="784"/>
      <c r="CZ1916" s="784"/>
      <c r="DA1916" s="784"/>
      <c r="DB1916" s="784"/>
      <c r="DC1916" s="784"/>
      <c r="DD1916" s="784"/>
      <c r="DE1916" s="784"/>
      <c r="DF1916" s="784"/>
      <c r="DG1916" s="784"/>
      <c r="DH1916" s="784"/>
      <c r="DI1916" s="784"/>
      <c r="DJ1916" s="784"/>
      <c r="DK1916" s="784"/>
      <c r="DL1916" s="784"/>
      <c r="DM1916" s="784"/>
      <c r="DN1916" s="784"/>
      <c r="DO1916" s="784"/>
      <c r="DP1916" s="784"/>
      <c r="DQ1916" s="784"/>
      <c r="DR1916" s="784"/>
      <c r="DS1916" s="784"/>
      <c r="DT1916" s="784"/>
      <c r="DU1916" s="784"/>
      <c r="DV1916" s="784"/>
      <c r="DW1916" s="784"/>
      <c r="DX1916" s="784"/>
      <c r="DY1916" s="784"/>
      <c r="DZ1916" s="784"/>
      <c r="EA1916" s="784"/>
      <c r="EB1916" s="784"/>
      <c r="EC1916" s="784"/>
      <c r="ED1916" s="784"/>
      <c r="EE1916" s="784"/>
      <c r="EF1916" s="784"/>
      <c r="EG1916" s="784"/>
      <c r="EH1916" s="784"/>
      <c r="EI1916" s="784"/>
      <c r="EJ1916" s="784"/>
      <c r="EK1916" s="784"/>
      <c r="EL1916" s="784"/>
      <c r="EM1916" s="784"/>
      <c r="EN1916" s="784"/>
      <c r="EO1916" s="784"/>
      <c r="EP1916" s="784"/>
      <c r="EQ1916" s="784"/>
      <c r="ER1916" s="784"/>
      <c r="ES1916" s="784"/>
      <c r="ET1916" s="784"/>
      <c r="EU1916" s="784"/>
      <c r="EV1916" s="784"/>
      <c r="EW1916" s="784"/>
      <c r="EX1916" s="784"/>
      <c r="EY1916" s="784"/>
      <c r="EZ1916" s="784"/>
      <c r="FA1916" s="784"/>
      <c r="FB1916" s="784"/>
      <c r="FC1916" s="784"/>
      <c r="FD1916" s="784"/>
      <c r="FE1916" s="784"/>
      <c r="FF1916" s="784"/>
      <c r="FG1916" s="784"/>
      <c r="FH1916" s="784"/>
      <c r="FI1916" s="784"/>
      <c r="FJ1916" s="784"/>
      <c r="FK1916" s="784"/>
      <c r="FL1916" s="784"/>
      <c r="FM1916" s="784"/>
      <c r="FN1916" s="784"/>
      <c r="FO1916" s="784"/>
      <c r="FP1916" s="784"/>
      <c r="FQ1916" s="784"/>
      <c r="FR1916" s="784"/>
      <c r="FS1916" s="784"/>
      <c r="FT1916" s="784"/>
      <c r="FU1916" s="784"/>
      <c r="FV1916" s="784"/>
      <c r="FW1916" s="784"/>
      <c r="FX1916" s="784"/>
      <c r="FY1916" s="784"/>
      <c r="FZ1916" s="784"/>
      <c r="GA1916" s="784"/>
      <c r="GB1916" s="784"/>
      <c r="GC1916" s="784"/>
    </row>
    <row r="1917" spans="1:185" s="801" customFormat="1" ht="8.25">
      <c r="A1917" s="797"/>
      <c r="B1917" s="798"/>
      <c r="C1917" s="1160"/>
      <c r="D1917" s="990"/>
      <c r="E1917" s="799"/>
      <c r="F1917" s="799"/>
      <c r="G1917" s="800"/>
      <c r="H1917" s="800"/>
      <c r="I1917" s="800"/>
      <c r="J1917" s="800"/>
      <c r="K1917" s="800"/>
      <c r="L1917" s="800"/>
      <c r="M1917" s="800"/>
      <c r="N1917" s="800"/>
    </row>
    <row r="1918" spans="1:185" s="801" customFormat="1" ht="8.25">
      <c r="A1918" s="797"/>
      <c r="B1918" s="802"/>
      <c r="C1918" s="1161"/>
      <c r="D1918" s="991"/>
      <c r="E1918" s="799"/>
      <c r="F1918" s="799"/>
      <c r="G1918" s="800"/>
      <c r="H1918" s="800"/>
      <c r="I1918" s="800"/>
      <c r="J1918" s="800"/>
      <c r="K1918" s="800"/>
      <c r="L1918" s="800"/>
      <c r="M1918" s="800"/>
      <c r="N1918" s="800"/>
    </row>
    <row r="1919" spans="1:185" s="749" customFormat="1">
      <c r="A1919" s="803"/>
      <c r="B1919" s="754"/>
      <c r="C1919" s="1146" t="s">
        <v>1346</v>
      </c>
      <c r="D1919" s="984">
        <v>4</v>
      </c>
      <c r="E1919" s="753"/>
      <c r="F1919" s="753">
        <f>D1919*E1919</f>
        <v>0</v>
      </c>
      <c r="G1919" s="748"/>
      <c r="H1919" s="748"/>
      <c r="I1919" s="748"/>
      <c r="J1919" s="748"/>
      <c r="K1919" s="748"/>
      <c r="L1919" s="748"/>
      <c r="M1919" s="748"/>
      <c r="N1919" s="748"/>
    </row>
    <row r="1920" spans="1:185" s="772" customFormat="1">
      <c r="A1920" s="769"/>
      <c r="B1920" s="774"/>
      <c r="C1920" s="770"/>
      <c r="D1920" s="987"/>
      <c r="E1920" s="771"/>
      <c r="F1920" s="771"/>
      <c r="G1920" s="736"/>
      <c r="H1920" s="736"/>
      <c r="I1920" s="736"/>
      <c r="J1920" s="736"/>
      <c r="K1920" s="736"/>
      <c r="L1920" s="736"/>
      <c r="M1920" s="736"/>
      <c r="N1920" s="736"/>
    </row>
    <row r="1921" spans="1:14" s="737" customFormat="1">
      <c r="A1921" s="732" t="s">
        <v>172</v>
      </c>
      <c r="B1921" s="733"/>
      <c r="C1921" s="768"/>
      <c r="D1921" s="980"/>
      <c r="E1921" s="734"/>
      <c r="F1921" s="734">
        <f>SUM(F1910:F1919,F1882:F1907)</f>
        <v>0</v>
      </c>
      <c r="G1921" s="736"/>
      <c r="H1921" s="736"/>
      <c r="I1921" s="736"/>
      <c r="J1921" s="736"/>
      <c r="K1921" s="736"/>
      <c r="L1921" s="736"/>
      <c r="M1921" s="736"/>
      <c r="N1921" s="736"/>
    </row>
  </sheetData>
  <mergeCells count="144">
    <mergeCell ref="C946:C947"/>
    <mergeCell ref="D946:D947"/>
    <mergeCell ref="E946:E947"/>
    <mergeCell ref="F946:F947"/>
    <mergeCell ref="C949:C950"/>
    <mergeCell ref="D949:D950"/>
    <mergeCell ref="E949:E950"/>
    <mergeCell ref="F949:F950"/>
    <mergeCell ref="C958:C959"/>
    <mergeCell ref="D958:D959"/>
    <mergeCell ref="E958:E959"/>
    <mergeCell ref="F958:F959"/>
    <mergeCell ref="C961:C962"/>
    <mergeCell ref="D961:D962"/>
    <mergeCell ref="E961:E962"/>
    <mergeCell ref="F961:F962"/>
    <mergeCell ref="C952:C953"/>
    <mergeCell ref="D952:D953"/>
    <mergeCell ref="E952:E953"/>
    <mergeCell ref="F952:F953"/>
    <mergeCell ref="C955:C956"/>
    <mergeCell ref="D955:D956"/>
    <mergeCell ref="E955:E956"/>
    <mergeCell ref="F955:F956"/>
    <mergeCell ref="C970:C971"/>
    <mergeCell ref="D970:D971"/>
    <mergeCell ref="E970:E971"/>
    <mergeCell ref="F970:F971"/>
    <mergeCell ref="C973:C974"/>
    <mergeCell ref="D973:D974"/>
    <mergeCell ref="E973:E974"/>
    <mergeCell ref="F973:F974"/>
    <mergeCell ref="C964:C965"/>
    <mergeCell ref="D964:D965"/>
    <mergeCell ref="E964:E965"/>
    <mergeCell ref="F964:F965"/>
    <mergeCell ref="C967:C968"/>
    <mergeCell ref="D967:D968"/>
    <mergeCell ref="E967:E968"/>
    <mergeCell ref="F967:F968"/>
    <mergeCell ref="C982:C983"/>
    <mergeCell ref="D982:D983"/>
    <mergeCell ref="E982:E983"/>
    <mergeCell ref="F982:F983"/>
    <mergeCell ref="C985:C986"/>
    <mergeCell ref="D985:D986"/>
    <mergeCell ref="E985:E986"/>
    <mergeCell ref="F985:F986"/>
    <mergeCell ref="C976:C977"/>
    <mergeCell ref="D976:D977"/>
    <mergeCell ref="E976:E977"/>
    <mergeCell ref="F976:F977"/>
    <mergeCell ref="C979:C980"/>
    <mergeCell ref="D979:D980"/>
    <mergeCell ref="E979:E980"/>
    <mergeCell ref="F979:F980"/>
    <mergeCell ref="C994:C995"/>
    <mergeCell ref="D994:D995"/>
    <mergeCell ref="E994:E995"/>
    <mergeCell ref="F994:F995"/>
    <mergeCell ref="C999:C1000"/>
    <mergeCell ref="D999:D1000"/>
    <mergeCell ref="E999:E1000"/>
    <mergeCell ref="F999:F1000"/>
    <mergeCell ref="C988:C989"/>
    <mergeCell ref="D988:D989"/>
    <mergeCell ref="E988:E989"/>
    <mergeCell ref="F988:F989"/>
    <mergeCell ref="C991:C992"/>
    <mergeCell ref="D991:D992"/>
    <mergeCell ref="E991:E992"/>
    <mergeCell ref="F991:F992"/>
    <mergeCell ref="C1010:C1011"/>
    <mergeCell ref="D1010:D1011"/>
    <mergeCell ref="E1010:E1011"/>
    <mergeCell ref="F1010:F1011"/>
    <mergeCell ref="C1013:C1014"/>
    <mergeCell ref="D1013:D1014"/>
    <mergeCell ref="E1013:E1014"/>
    <mergeCell ref="F1013:F1014"/>
    <mergeCell ref="C1004:C1005"/>
    <mergeCell ref="D1004:D1005"/>
    <mergeCell ref="E1004:E1005"/>
    <mergeCell ref="F1004:F1005"/>
    <mergeCell ref="C1007:C1008"/>
    <mergeCell ref="D1007:D1008"/>
    <mergeCell ref="E1007:E1008"/>
    <mergeCell ref="F1007:F1008"/>
    <mergeCell ref="C1022:C1023"/>
    <mergeCell ref="D1022:D1023"/>
    <mergeCell ref="E1022:E1023"/>
    <mergeCell ref="F1022:F1023"/>
    <mergeCell ref="C1025:C1026"/>
    <mergeCell ref="D1025:D1026"/>
    <mergeCell ref="E1025:E1026"/>
    <mergeCell ref="F1025:F1026"/>
    <mergeCell ref="C1016:C1017"/>
    <mergeCell ref="D1016:D1017"/>
    <mergeCell ref="E1016:E1017"/>
    <mergeCell ref="F1016:F1017"/>
    <mergeCell ref="C1019:C1020"/>
    <mergeCell ref="D1019:D1020"/>
    <mergeCell ref="E1019:E1020"/>
    <mergeCell ref="F1019:F1020"/>
    <mergeCell ref="C1034:C1035"/>
    <mergeCell ref="D1034:D1035"/>
    <mergeCell ref="E1034:E1035"/>
    <mergeCell ref="F1034:F1035"/>
    <mergeCell ref="C1037:C1038"/>
    <mergeCell ref="D1037:D1038"/>
    <mergeCell ref="E1037:E1038"/>
    <mergeCell ref="F1037:F1038"/>
    <mergeCell ref="C1028:C1029"/>
    <mergeCell ref="D1028:D1029"/>
    <mergeCell ref="E1028:E1029"/>
    <mergeCell ref="F1028:F1029"/>
    <mergeCell ref="C1031:C1032"/>
    <mergeCell ref="D1031:D1032"/>
    <mergeCell ref="E1031:E1032"/>
    <mergeCell ref="F1031:F1032"/>
    <mergeCell ref="C1491:C1492"/>
    <mergeCell ref="D1491:D1492"/>
    <mergeCell ref="E1491:E1492"/>
    <mergeCell ref="F1491:F1492"/>
    <mergeCell ref="C1040:C1041"/>
    <mergeCell ref="D1040:D1041"/>
    <mergeCell ref="E1040:E1041"/>
    <mergeCell ref="F1040:F1041"/>
    <mergeCell ref="C1488:C1489"/>
    <mergeCell ref="D1488:D1489"/>
    <mergeCell ref="E1488:E1489"/>
    <mergeCell ref="F1488:F1489"/>
    <mergeCell ref="C1502:C1503"/>
    <mergeCell ref="D1502:D1503"/>
    <mergeCell ref="E1502:E1503"/>
    <mergeCell ref="F1502:F1503"/>
    <mergeCell ref="C1496:C1497"/>
    <mergeCell ref="D1496:D1497"/>
    <mergeCell ref="E1496:E1497"/>
    <mergeCell ref="F1496:F1497"/>
    <mergeCell ref="C1499:C1500"/>
    <mergeCell ref="D1499:D1500"/>
    <mergeCell ref="E1499:E1500"/>
    <mergeCell ref="F1499:F1500"/>
  </mergeCells>
  <pageMargins left="0.78740157480314965" right="0.15748031496062992" top="0.59055118110236227" bottom="0.59055118110236227" header="0.74803149606299213" footer="0.51181102362204722"/>
  <pageSetup paperSize="9" scale="95" orientation="portrait" r:id="rId1"/>
  <headerFooter alignWithMargins="0">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REKAPITULACIJA</vt:lpstr>
      <vt:lpstr>G-O naslovnica</vt:lpstr>
      <vt:lpstr>G-O radovi</vt:lpstr>
      <vt:lpstr>Dizala - teh. opis</vt:lpstr>
      <vt:lpstr>ViK</vt:lpstr>
      <vt:lpstr>Zemljani+Okoliš</vt:lpstr>
      <vt:lpstr>ELE - naslovnica</vt:lpstr>
      <vt:lpstr>ELE - rekap</vt:lpstr>
      <vt:lpstr>ELE - troškovnik</vt:lpstr>
      <vt:lpstr>STROJARSTVO</vt:lpstr>
      <vt:lpstr>PLIN</vt:lpstr>
      <vt:lpstr>Excel_BuiltIn_Print_Area_1_1</vt:lpstr>
      <vt:lpstr>'Dizala - teh. opis'!Print_Area</vt:lpstr>
      <vt:lpstr>'ELE - naslovnica'!Print_Area</vt:lpstr>
      <vt:lpstr>'ELE - troškovnik'!Print_Area</vt:lpstr>
      <vt:lpstr>'G-O naslovnica'!Print_Area</vt:lpstr>
      <vt:lpstr>'G-O radovi'!Print_Area</vt:lpstr>
      <vt:lpstr>PLIN!Print_Area</vt:lpstr>
      <vt:lpstr>REKAPITULACIJA!Print_Area</vt:lpstr>
      <vt:lpstr>STROJARSTVO!Print_Area</vt:lpstr>
      <vt:lpstr>ViK!Print_Area</vt:lpstr>
      <vt:lpstr>'Zemljani+Okoliš'!Print_Area</vt:lpstr>
      <vt:lpstr>'Dizala - teh. opis'!Print_Titles</vt:lpstr>
      <vt:lpstr>'ELE - troškovnik'!Print_Titles</vt:lpstr>
      <vt:lpstr>'G-O radovi'!Print_Titles</vt:lpstr>
      <vt:lpstr>PLIN!Print_Titles</vt:lpstr>
      <vt:lpstr>STROJARSTVO!Print_Titles</vt:lpstr>
      <vt:lpstr>ViK!Print_Titles</vt:lpstr>
      <vt:lpstr>'Zemljani+Okoliš'!Print_Titles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Kanizaj</dc:creator>
  <cp:lastModifiedBy>Deloitte Legal</cp:lastModifiedBy>
  <cp:lastPrinted>2017-08-10T20:19:10Z</cp:lastPrinted>
  <dcterms:created xsi:type="dcterms:W3CDTF">2015-01-17T07:20:08Z</dcterms:created>
  <dcterms:modified xsi:type="dcterms:W3CDTF">2017-09-22T14:05:59Z</dcterms:modified>
</cp:coreProperties>
</file>